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DS THÁNG HÈ" sheetId="1" r:id="rId1"/>
  </sheets>
  <definedNames>
    <definedName name="_xlnm._FilterDatabase" localSheetId="0" hidden="1">'DS THÁNG HÈ'!$A$8:$AI$8</definedName>
  </definedNames>
  <calcPr calcId="144525"/>
</workbook>
</file>

<file path=xl/calcChain.xml><?xml version="1.0" encoding="utf-8"?>
<calcChain xmlns="http://schemas.openxmlformats.org/spreadsheetml/2006/main">
  <c r="E94" i="1" l="1"/>
  <c r="AC91" i="1"/>
  <c r="AC92" i="1"/>
  <c r="AC93" i="1"/>
  <c r="AD90" i="1"/>
  <c r="AC90" i="1"/>
  <c r="W90" i="1"/>
  <c r="Q90" i="1"/>
  <c r="AG90" i="1" s="1"/>
  <c r="J90" i="1"/>
  <c r="I90" i="1"/>
  <c r="E98" i="1" l="1"/>
  <c r="E97" i="1"/>
  <c r="E99" i="1" l="1"/>
  <c r="I68" i="1"/>
  <c r="J68" i="1"/>
  <c r="Q68" i="1"/>
  <c r="AC68" i="1"/>
  <c r="AD68" i="1"/>
  <c r="AG68" i="1" s="1"/>
  <c r="I89" i="1"/>
  <c r="J89" i="1"/>
  <c r="Q89" i="1"/>
  <c r="AC89" i="1"/>
  <c r="AD89" i="1"/>
  <c r="AG89" i="1" s="1"/>
  <c r="I61" i="1"/>
  <c r="J61" i="1"/>
  <c r="Q61" i="1"/>
  <c r="AC61" i="1"/>
  <c r="AD61" i="1"/>
  <c r="I62" i="1"/>
  <c r="J62" i="1"/>
  <c r="Q62" i="1"/>
  <c r="AG62" i="1" s="1"/>
  <c r="AC62" i="1"/>
  <c r="AD62" i="1"/>
  <c r="I20" i="1"/>
  <c r="W70" i="1" s="1"/>
  <c r="J20" i="1"/>
  <c r="Q20" i="1"/>
  <c r="AC20" i="1"/>
  <c r="AD20" i="1"/>
  <c r="I13" i="1"/>
  <c r="J13" i="1"/>
  <c r="Q13" i="1"/>
  <c r="AG13" i="1" s="1"/>
  <c r="AC13" i="1"/>
  <c r="AD13" i="1"/>
  <c r="I11" i="1"/>
  <c r="J11" i="1"/>
  <c r="Q11" i="1"/>
  <c r="AC11" i="1"/>
  <c r="AD11" i="1"/>
  <c r="I84" i="1"/>
  <c r="J84" i="1"/>
  <c r="Q84" i="1"/>
  <c r="AC84" i="1"/>
  <c r="AD84" i="1"/>
  <c r="AG84" i="1" s="1"/>
  <c r="I63" i="1"/>
  <c r="J63" i="1"/>
  <c r="Q63" i="1"/>
  <c r="AC63" i="1"/>
  <c r="AD63" i="1"/>
  <c r="AG63" i="1" s="1"/>
  <c r="I57" i="1"/>
  <c r="J57" i="1"/>
  <c r="Q57" i="1"/>
  <c r="AC57" i="1"/>
  <c r="AD57" i="1"/>
  <c r="I19" i="1"/>
  <c r="J19" i="1"/>
  <c r="Q19" i="1"/>
  <c r="AC19" i="1"/>
  <c r="AD19" i="1"/>
  <c r="I78" i="1"/>
  <c r="J78" i="1"/>
  <c r="Q78" i="1"/>
  <c r="AC78" i="1"/>
  <c r="AD78" i="1"/>
  <c r="I64" i="1"/>
  <c r="J64" i="1"/>
  <c r="Q64" i="1"/>
  <c r="AG64" i="1" s="1"/>
  <c r="AC64" i="1"/>
  <c r="AD64" i="1"/>
  <c r="I55" i="1"/>
  <c r="J55" i="1"/>
  <c r="Q55" i="1"/>
  <c r="AC55" i="1"/>
  <c r="AD55" i="1"/>
  <c r="AG55" i="1" s="1"/>
  <c r="I73" i="1"/>
  <c r="J73" i="1"/>
  <c r="Q73" i="1"/>
  <c r="AC73" i="1"/>
  <c r="AD73" i="1"/>
  <c r="AG73" i="1" s="1"/>
  <c r="I69" i="1"/>
  <c r="J69" i="1"/>
  <c r="Q69" i="1"/>
  <c r="AC69" i="1"/>
  <c r="AD69" i="1"/>
  <c r="I9" i="1"/>
  <c r="J9" i="1"/>
  <c r="Q9" i="1"/>
  <c r="AC9" i="1"/>
  <c r="AD9" i="1"/>
  <c r="I56" i="1"/>
  <c r="J56" i="1"/>
  <c r="Q56" i="1"/>
  <c r="AC56" i="1"/>
  <c r="AD56" i="1"/>
  <c r="I40" i="1"/>
  <c r="J40" i="1"/>
  <c r="Q40" i="1"/>
  <c r="AC40" i="1"/>
  <c r="AD40" i="1"/>
  <c r="AG40" i="1" s="1"/>
  <c r="I59" i="1"/>
  <c r="J59" i="1"/>
  <c r="Q59" i="1"/>
  <c r="AC59" i="1"/>
  <c r="AD59" i="1"/>
  <c r="I80" i="1"/>
  <c r="J80" i="1"/>
  <c r="Q80" i="1"/>
  <c r="AC80" i="1"/>
  <c r="AD80" i="1"/>
  <c r="I87" i="1"/>
  <c r="J87" i="1"/>
  <c r="Q87" i="1"/>
  <c r="AC87" i="1"/>
  <c r="AD87" i="1"/>
  <c r="AG87" i="1" s="1"/>
  <c r="I22" i="1"/>
  <c r="J22" i="1"/>
  <c r="Q22" i="1"/>
  <c r="AC22" i="1"/>
  <c r="AD22" i="1"/>
  <c r="I67" i="1"/>
  <c r="J67" i="1"/>
  <c r="Q67" i="1"/>
  <c r="AC67" i="1"/>
  <c r="AD67" i="1"/>
  <c r="J27" i="1"/>
  <c r="Q27" i="1"/>
  <c r="AC27" i="1"/>
  <c r="AD27" i="1"/>
  <c r="J70" i="1"/>
  <c r="Q70" i="1"/>
  <c r="AC70" i="1"/>
  <c r="AD70" i="1"/>
  <c r="J50" i="1"/>
  <c r="Q50" i="1"/>
  <c r="AG50" i="1" s="1"/>
  <c r="AC50" i="1"/>
  <c r="J49" i="1"/>
  <c r="Q49" i="1"/>
  <c r="AG49" i="1" s="1"/>
  <c r="AC49" i="1"/>
  <c r="AC71" i="1"/>
  <c r="AG71" i="1"/>
  <c r="AC53" i="1"/>
  <c r="AG53" i="1"/>
  <c r="AC52" i="1"/>
  <c r="AG52" i="1"/>
  <c r="AC72" i="1"/>
  <c r="AG72" i="1"/>
  <c r="AC45" i="1"/>
  <c r="AG45" i="1"/>
  <c r="AC82" i="1"/>
  <c r="AG82" i="1"/>
  <c r="AC83" i="1"/>
  <c r="AG83" i="1"/>
  <c r="AC44" i="1"/>
  <c r="AG44" i="1"/>
  <c r="AC51" i="1"/>
  <c r="AG51" i="1"/>
  <c r="AC10" i="1"/>
  <c r="AG10" i="1"/>
  <c r="AC26" i="1"/>
  <c r="AG26" i="1"/>
  <c r="AC85" i="1"/>
  <c r="AG85" i="1"/>
  <c r="AC47" i="1"/>
  <c r="AG47" i="1"/>
  <c r="AC21" i="1"/>
  <c r="AG21" i="1"/>
  <c r="AC41" i="1"/>
  <c r="AG41" i="1"/>
  <c r="AC43" i="1"/>
  <c r="AG43" i="1"/>
  <c r="AC28" i="1"/>
  <c r="AG28" i="1"/>
  <c r="AC14" i="1"/>
  <c r="AG14" i="1"/>
  <c r="W16" i="1"/>
  <c r="AC16" i="1"/>
  <c r="AG16" i="1"/>
  <c r="AC42" i="1"/>
  <c r="AG42" i="1"/>
  <c r="AC15" i="1"/>
  <c r="AG15" i="1"/>
  <c r="AC32" i="1"/>
  <c r="AG32" i="1"/>
  <c r="AC31" i="1"/>
  <c r="AG31" i="1"/>
  <c r="AC66" i="1"/>
  <c r="AG66" i="1"/>
  <c r="AC88" i="1"/>
  <c r="AG88" i="1"/>
  <c r="AC35" i="1"/>
  <c r="AG35" i="1"/>
  <c r="AC23" i="1"/>
  <c r="AG23" i="1"/>
  <c r="AC33" i="1"/>
  <c r="AG33" i="1"/>
  <c r="AC74" i="1"/>
  <c r="AG74" i="1"/>
  <c r="AC86" i="1"/>
  <c r="AG86" i="1"/>
  <c r="AC58" i="1"/>
  <c r="AG58" i="1"/>
  <c r="AC29" i="1"/>
  <c r="AG29" i="1"/>
  <c r="AC30" i="1"/>
  <c r="AG30" i="1"/>
  <c r="AC39" i="1"/>
  <c r="AG39" i="1"/>
  <c r="AC18" i="1"/>
  <c r="AG18" i="1"/>
  <c r="AC81" i="1"/>
  <c r="AG81" i="1"/>
  <c r="AC25" i="1"/>
  <c r="AG25" i="1"/>
  <c r="AC24" i="1"/>
  <c r="AG24" i="1"/>
  <c r="AC75" i="1"/>
  <c r="AG75" i="1"/>
  <c r="AC36" i="1"/>
  <c r="AG36" i="1"/>
  <c r="AC17" i="1"/>
  <c r="AG17" i="1"/>
  <c r="AC34" i="1"/>
  <c r="AG34" i="1"/>
  <c r="AC48" i="1"/>
  <c r="AG48" i="1"/>
  <c r="AC37" i="1"/>
  <c r="AG37" i="1"/>
  <c r="AC38" i="1"/>
  <c r="AG38" i="1"/>
  <c r="AC12" i="1"/>
  <c r="AG12" i="1"/>
  <c r="AC60" i="1"/>
  <c r="AG60" i="1"/>
  <c r="AC65" i="1"/>
  <c r="AG65" i="1"/>
  <c r="AC79" i="1"/>
  <c r="AG79" i="1"/>
  <c r="AC46" i="1"/>
  <c r="AG46" i="1"/>
  <c r="W76" i="1"/>
  <c r="AC76" i="1"/>
  <c r="AG76" i="1"/>
  <c r="AC77" i="1"/>
  <c r="AG77" i="1"/>
  <c r="AC54" i="1"/>
  <c r="AG54" i="1"/>
  <c r="W48" i="1" l="1"/>
  <c r="W18" i="1"/>
  <c r="W52" i="1"/>
  <c r="W26" i="1"/>
  <c r="W23" i="1"/>
  <c r="AG22" i="1"/>
  <c r="AG69" i="1"/>
  <c r="W27" i="1"/>
  <c r="AG27" i="1"/>
  <c r="AG67" i="1"/>
  <c r="AG9" i="1"/>
  <c r="AG11" i="1"/>
  <c r="AG80" i="1"/>
  <c r="AG57" i="1"/>
  <c r="W79" i="1"/>
  <c r="W88" i="1"/>
  <c r="W28" i="1"/>
  <c r="W51" i="1"/>
  <c r="W71" i="1"/>
  <c r="W60" i="1"/>
  <c r="W75" i="1"/>
  <c r="W58" i="1"/>
  <c r="W31" i="1"/>
  <c r="W41" i="1"/>
  <c r="W83" i="1"/>
  <c r="AG70" i="1"/>
  <c r="W67" i="1"/>
  <c r="W80" i="1"/>
  <c r="AG56" i="1"/>
  <c r="W64" i="1"/>
  <c r="AG19" i="1"/>
  <c r="W13" i="1"/>
  <c r="AG61" i="1"/>
  <c r="W9" i="1"/>
  <c r="W57" i="1"/>
  <c r="W53" i="1"/>
  <c r="W17" i="1"/>
  <c r="W30" i="1"/>
  <c r="W40" i="1"/>
  <c r="W62" i="1"/>
  <c r="W54" i="1"/>
  <c r="W38" i="1"/>
  <c r="W25" i="1"/>
  <c r="W74" i="1"/>
  <c r="W15" i="1"/>
  <c r="W47" i="1"/>
  <c r="W45" i="1"/>
  <c r="W50" i="1"/>
  <c r="W22" i="1"/>
  <c r="AG59" i="1"/>
  <c r="W73" i="1"/>
  <c r="AG78" i="1"/>
  <c r="W84" i="1"/>
  <c r="AG20" i="1"/>
  <c r="W59" i="1"/>
  <c r="W69" i="1"/>
  <c r="W78" i="1"/>
  <c r="W63" i="1"/>
  <c r="W20" i="1"/>
  <c r="W68" i="1"/>
  <c r="W77" i="1"/>
  <c r="W65" i="1"/>
  <c r="W37" i="1"/>
  <c r="W36" i="1"/>
  <c r="W81" i="1"/>
  <c r="W29" i="1"/>
  <c r="W33" i="1"/>
  <c r="W66" i="1"/>
  <c r="W42" i="1"/>
  <c r="W43" i="1"/>
  <c r="W85" i="1"/>
  <c r="W44" i="1"/>
  <c r="W72" i="1"/>
  <c r="W49" i="1"/>
  <c r="W89" i="1"/>
  <c r="W87" i="1"/>
  <c r="W56" i="1"/>
  <c r="W55" i="1"/>
  <c r="W19" i="1"/>
  <c r="W11" i="1"/>
  <c r="W61" i="1"/>
  <c r="W46" i="1"/>
  <c r="W12" i="1"/>
  <c r="W34" i="1"/>
  <c r="W24" i="1"/>
  <c r="W39" i="1"/>
  <c r="W86" i="1"/>
  <c r="W35" i="1"/>
  <c r="W32" i="1"/>
  <c r="W14" i="1"/>
  <c r="W21" i="1"/>
  <c r="W10" i="1"/>
  <c r="W82" i="1"/>
</calcChain>
</file>

<file path=xl/sharedStrings.xml><?xml version="1.0" encoding="utf-8"?>
<sst xmlns="http://schemas.openxmlformats.org/spreadsheetml/2006/main" count="1302" uniqueCount="516">
  <si>
    <t>18C1-CKL1</t>
  </si>
  <si>
    <t/>
  </si>
  <si>
    <t>Ký túc xá 01 tháng hè (T8/2019) năm NH 2018-2019</t>
  </si>
  <si>
    <t>0302483515_01003008</t>
  </si>
  <si>
    <t>Kha</t>
  </si>
  <si>
    <t xml:space="preserve">Võ Minh </t>
  </si>
  <si>
    <t>18002282</t>
  </si>
  <si>
    <t>Võ Minh Kha</t>
  </si>
  <si>
    <t>0000957</t>
  </si>
  <si>
    <t>AC/18E</t>
  </si>
  <si>
    <t>02GTTT0/003</t>
  </si>
  <si>
    <t>18C1-NNA1</t>
  </si>
  <si>
    <t>Phương</t>
  </si>
  <si>
    <t xml:space="preserve">Lê Thị Minh </t>
  </si>
  <si>
    <t>18001420</t>
  </si>
  <si>
    <t>Lê Thị Minh Phương</t>
  </si>
  <si>
    <t>0000943</t>
  </si>
  <si>
    <t>Ký túc xá tháng hè (T8/2019) + 05 tháng cuối năm NH 2019-2020</t>
  </si>
  <si>
    <t>Nguyệt</t>
  </si>
  <si>
    <t xml:space="preserve">Nguyễn Trần Minh </t>
  </si>
  <si>
    <t>18004109</t>
  </si>
  <si>
    <t>Nguyễn Trần Minh Nguyệt</t>
  </si>
  <si>
    <t>0000937</t>
  </si>
  <si>
    <t>18C1-CCK2</t>
  </si>
  <si>
    <t>Ký túc xá tháng hè (T8/2019)+05 tháng đầu năm NH 2019-2020</t>
  </si>
  <si>
    <t>Đạt</t>
  </si>
  <si>
    <t xml:space="preserve">Nguyễn Minh </t>
  </si>
  <si>
    <t>18002537</t>
  </si>
  <si>
    <t>Nguyễn Minh Đạt</t>
  </si>
  <si>
    <t>0000934</t>
  </si>
  <si>
    <t>Yến</t>
  </si>
  <si>
    <t xml:space="preserve">Từ Thị Hải </t>
  </si>
  <si>
    <t>18003570</t>
  </si>
  <si>
    <t>Từ Thị Hải Yến</t>
  </si>
  <si>
    <t>0000923</t>
  </si>
  <si>
    <t>18C1-ĐCN2</t>
  </si>
  <si>
    <t>Kiệt</t>
  </si>
  <si>
    <t xml:space="preserve">Phan Tuấn </t>
  </si>
  <si>
    <t>18002592</t>
  </si>
  <si>
    <t>Phan Tuấn Kiệt</t>
  </si>
  <si>
    <t>0000921</t>
  </si>
  <si>
    <t>18003882</t>
  </si>
  <si>
    <t xml:space="preserve"> 
</t>
  </si>
  <si>
    <t>18C1-CNÔ19</t>
  </si>
  <si>
    <t xml:space="preserve">Lê Minh </t>
  </si>
  <si>
    <t>Lê Minh Đạt</t>
  </si>
  <si>
    <t>0000906</t>
  </si>
  <si>
    <t>16001168</t>
  </si>
  <si>
    <t>16CĐ-CTM5</t>
  </si>
  <si>
    <t>Huy</t>
  </si>
  <si>
    <t xml:space="preserve">Trần Quang </t>
  </si>
  <si>
    <t>Trần Quang Huy</t>
  </si>
  <si>
    <t>0000901</t>
  </si>
  <si>
    <t>17003236</t>
  </si>
  <si>
    <t>17C1-CTM2</t>
  </si>
  <si>
    <t>Linh</t>
  </si>
  <si>
    <t xml:space="preserve">Nguyễn Chí </t>
  </si>
  <si>
    <t>Nguyễn Chí Linh</t>
  </si>
  <si>
    <t>0000898</t>
  </si>
  <si>
    <t>17002834</t>
  </si>
  <si>
    <t>Hiếu</t>
  </si>
  <si>
    <t xml:space="preserve">Nguyễn Trung </t>
  </si>
  <si>
    <t>Nguyễn Trung Hiếu</t>
  </si>
  <si>
    <t>0000897</t>
  </si>
  <si>
    <t>Ký túc xá 01 tháng  Hè (T8/2019) năm NH 2018-2019</t>
  </si>
  <si>
    <t>18003235</t>
  </si>
  <si>
    <t>18C1-CCK4</t>
  </si>
  <si>
    <t>Boon</t>
  </si>
  <si>
    <t xml:space="preserve">Lê Hoàng </t>
  </si>
  <si>
    <t>Lê Hoàng Boon</t>
  </si>
  <si>
    <t>0000893</t>
  </si>
  <si>
    <t>Ký túc xá 01 tháng cuối năm NH 2018-2019</t>
  </si>
  <si>
    <t>17001933</t>
  </si>
  <si>
    <t>17C1-CNÔ10</t>
  </si>
  <si>
    <t>Khánh</t>
  </si>
  <si>
    <t xml:space="preserve">Nguyễn Bữu </t>
  </si>
  <si>
    <t>Nguyễn Bữu Khánh</t>
  </si>
  <si>
    <t>0000891</t>
  </si>
  <si>
    <t>16002886</t>
  </si>
  <si>
    <t>16CĐ-ĐCN4</t>
  </si>
  <si>
    <t>Vũ</t>
  </si>
  <si>
    <t xml:space="preserve">Đặng Tấn </t>
  </si>
  <si>
    <t>Đặng Tấn Vũ</t>
  </si>
  <si>
    <t>0000880</t>
  </si>
  <si>
    <t>17002163</t>
  </si>
  <si>
    <t>17C1-CTM1</t>
  </si>
  <si>
    <t>Bảo</t>
  </si>
  <si>
    <t xml:space="preserve">Huỳnh Gia </t>
  </si>
  <si>
    <t>Huỳnh Gia Bảo</t>
  </si>
  <si>
    <t>0000878</t>
  </si>
  <si>
    <t>18003145</t>
  </si>
  <si>
    <t xml:space="preserve">Nguyễn Đăng </t>
  </si>
  <si>
    <t>Nguyễn Đăng Hiếu</t>
  </si>
  <si>
    <t>0000877</t>
  </si>
  <si>
    <t>16002633</t>
  </si>
  <si>
    <t>16CĐ-Ô8</t>
  </si>
  <si>
    <t>Dược</t>
  </si>
  <si>
    <t xml:space="preserve">Nguyễn Tấn </t>
  </si>
  <si>
    <t>Nguyễn Tấn Dược</t>
  </si>
  <si>
    <t>0000875</t>
  </si>
  <si>
    <t>Ký túc xá 01 tháng Hè (T8/2019) năm NH 2018-2019</t>
  </si>
  <si>
    <t>16002641</t>
  </si>
  <si>
    <t>Nhân</t>
  </si>
  <si>
    <t xml:space="preserve">Đỗ Thành </t>
  </si>
  <si>
    <t>Đỗ Thành Nhân</t>
  </si>
  <si>
    <t>0000874</t>
  </si>
  <si>
    <t>18005173</t>
  </si>
  <si>
    <t>18C1-TKĐ1</t>
  </si>
  <si>
    <t>Nghĩa</t>
  </si>
  <si>
    <t xml:space="preserve">Hoàng Tấn </t>
  </si>
  <si>
    <t>Hoàng Tấn Nghĩa</t>
  </si>
  <si>
    <t>0000872</t>
  </si>
  <si>
    <t>16002936</t>
  </si>
  <si>
    <t>16CĐ-ĐCN5</t>
  </si>
  <si>
    <t>Quân</t>
  </si>
  <si>
    <t xml:space="preserve">Trần Đăng </t>
  </si>
  <si>
    <t>Trần Đăng Quân</t>
  </si>
  <si>
    <t>0000868</t>
  </si>
  <si>
    <t>17003688</t>
  </si>
  <si>
    <t>Lộc</t>
  </si>
  <si>
    <t xml:space="preserve">Phạm Thành </t>
  </si>
  <si>
    <t>Phạm Thành Lộc</t>
  </si>
  <si>
    <t>0000864</t>
  </si>
  <si>
    <t>17004590</t>
  </si>
  <si>
    <t>17C1-CCK8</t>
  </si>
  <si>
    <t>Hiền</t>
  </si>
  <si>
    <t xml:space="preserve">Nguyễn Phước </t>
  </si>
  <si>
    <t>Nguyễn Phước Hiền</t>
  </si>
  <si>
    <t>0000863</t>
  </si>
  <si>
    <t>17003490</t>
  </si>
  <si>
    <t>17C1-CCK7</t>
  </si>
  <si>
    <t>Giang</t>
  </si>
  <si>
    <t xml:space="preserve">Nguyễn Trường </t>
  </si>
  <si>
    <t>Nguyễn Trường Giang</t>
  </si>
  <si>
    <t>0000862</t>
  </si>
  <si>
    <t>Ký túc xá Tháng hè (T8/2019) +05 tháng đầu năm NH 2019-2020</t>
  </si>
  <si>
    <t>18002483</t>
  </si>
  <si>
    <t>18C1-CNM1</t>
  </si>
  <si>
    <t>Thảo</t>
  </si>
  <si>
    <t xml:space="preserve">Mai Thị Phương </t>
  </si>
  <si>
    <t>Mai Thị Phương Thảo</t>
  </si>
  <si>
    <t>0000861</t>
  </si>
  <si>
    <t>18005429</t>
  </si>
  <si>
    <t>18C2-ĐĐT1</t>
  </si>
  <si>
    <t>Thiện</t>
  </si>
  <si>
    <t xml:space="preserve">Trần Hoàng </t>
  </si>
  <si>
    <t>Trần Hoàng Thiện</t>
  </si>
  <si>
    <t>0000860</t>
  </si>
  <si>
    <t>Ký túc xá tháng hè (T8/2019) + 05 tháng đầu năm NH 2019-2020</t>
  </si>
  <si>
    <t>18001947</t>
  </si>
  <si>
    <t>18C1-LTM1</t>
  </si>
  <si>
    <t>Đức</t>
  </si>
  <si>
    <t xml:space="preserve">Võ Thành </t>
  </si>
  <si>
    <t>Võ Thành Đức</t>
  </si>
  <si>
    <t>0000859</t>
  </si>
  <si>
    <t>17001909</t>
  </si>
  <si>
    <t xml:space="preserve">Nguyễn Đình </t>
  </si>
  <si>
    <t>Nguyễn Đình Kha</t>
  </si>
  <si>
    <t>0000839</t>
  </si>
  <si>
    <t>16001367</t>
  </si>
  <si>
    <t>16CĐ-Ô2</t>
  </si>
  <si>
    <t>Hảo</t>
  </si>
  <si>
    <t xml:space="preserve">Phan Văn </t>
  </si>
  <si>
    <t>Phan Văn Hảo</t>
  </si>
  <si>
    <t>0000829</t>
  </si>
  <si>
    <t>17001905</t>
  </si>
  <si>
    <t>Sang</t>
  </si>
  <si>
    <t xml:space="preserve">Phạm Đình </t>
  </si>
  <si>
    <t>Phạm Đình Sang</t>
  </si>
  <si>
    <t>0000827</t>
  </si>
  <si>
    <t>Ký túc xá tháng hè (T8/2019)+ 05 tháng đầu năm NH 2019-2020</t>
  </si>
  <si>
    <t>18001072</t>
  </si>
  <si>
    <t>18T4-KTD1</t>
  </si>
  <si>
    <t>Thư</t>
  </si>
  <si>
    <t xml:space="preserve">Phan Anh </t>
  </si>
  <si>
    <t>Phan Anh Thư</t>
  </si>
  <si>
    <t>0000812</t>
  </si>
  <si>
    <t>18004721</t>
  </si>
  <si>
    <t>18C1-ĐCN4</t>
  </si>
  <si>
    <t>Long</t>
  </si>
  <si>
    <t>Võ Thành Long</t>
  </si>
  <si>
    <t>0000799</t>
  </si>
  <si>
    <t>Ký túc xá 01 tháng hè (8/2019)  NH 2018-2019</t>
  </si>
  <si>
    <t>17002304</t>
  </si>
  <si>
    <t>17C1-CMT1</t>
  </si>
  <si>
    <t>Sơn</t>
  </si>
  <si>
    <t xml:space="preserve">Huỳnh Như </t>
  </si>
  <si>
    <t>Huỳnh Như Sơn</t>
  </si>
  <si>
    <t>0000796</t>
  </si>
  <si>
    <t>17001961</t>
  </si>
  <si>
    <t>Xuyên</t>
  </si>
  <si>
    <t xml:space="preserve">Nguyễn Bảo </t>
  </si>
  <si>
    <t>Nguyễn Bảo Xuyên</t>
  </si>
  <si>
    <t>0000795</t>
  </si>
  <si>
    <t>16001247</t>
  </si>
  <si>
    <t>Công</t>
  </si>
  <si>
    <t xml:space="preserve">Nguyễn Thành </t>
  </si>
  <si>
    <t>Nguyễn Thành Công</t>
  </si>
  <si>
    <t>0000792</t>
  </si>
  <si>
    <t>17002375</t>
  </si>
  <si>
    <t>17C1-ĐĐT2</t>
  </si>
  <si>
    <t xml:space="preserve">Nguyễn Quốc </t>
  </si>
  <si>
    <t>Nguyễn Quốc Bảo</t>
  </si>
  <si>
    <t>0000790</t>
  </si>
  <si>
    <t>Ký túc xá 01 tháng  hè năm NH 2018-2019</t>
  </si>
  <si>
    <t>16002983</t>
  </si>
  <si>
    <t>Huyến</t>
  </si>
  <si>
    <t xml:space="preserve">Lê Văn </t>
  </si>
  <si>
    <t>Lê Văn Huyến</t>
  </si>
  <si>
    <t>0000789</t>
  </si>
  <si>
    <t>16001809</t>
  </si>
  <si>
    <t>16CĐ-ĐCN2</t>
  </si>
  <si>
    <t>Minh</t>
  </si>
  <si>
    <t xml:space="preserve">Huỳnh Nhật </t>
  </si>
  <si>
    <t>Huỳnh Nhật Minh</t>
  </si>
  <si>
    <t>0000776</t>
  </si>
  <si>
    <t>17001538</t>
  </si>
  <si>
    <t>17C1-CCK2</t>
  </si>
  <si>
    <t>Nguyễn Minh Sang</t>
  </si>
  <si>
    <t>0000749</t>
  </si>
  <si>
    <t>17004250</t>
  </si>
  <si>
    <t>17C1-QTD1</t>
  </si>
  <si>
    <t>Uyên</t>
  </si>
  <si>
    <t xml:space="preserve">Nguyễn Thị Như </t>
  </si>
  <si>
    <t>Nguyễn Thị Như Uyên</t>
  </si>
  <si>
    <t>0000748</t>
  </si>
  <si>
    <t>17C1-ĐCN4</t>
  </si>
  <si>
    <t>17003766</t>
  </si>
  <si>
    <t>Ký túc xá 1 tháng hè năm học 2018-2019</t>
  </si>
  <si>
    <t>Thường</t>
  </si>
  <si>
    <t>Lê Minh Thường</t>
  </si>
  <si>
    <t>0000726</t>
  </si>
  <si>
    <t>16CĐ-ĐTCN1</t>
  </si>
  <si>
    <t>16001885</t>
  </si>
  <si>
    <t>Ký túc xá 1 tháng hè NH 2018-2019</t>
  </si>
  <si>
    <t>Hồ</t>
  </si>
  <si>
    <t xml:space="preserve">Nguyễn Văn </t>
  </si>
  <si>
    <t>Nguyễn Văn Hồ</t>
  </si>
  <si>
    <t>0000725</t>
  </si>
  <si>
    <t>18C1-CCK3</t>
  </si>
  <si>
    <t>18002809</t>
  </si>
  <si>
    <t xml:space="preserve">Hồ Minh </t>
  </si>
  <si>
    <t>Hồ Minh Đạt</t>
  </si>
  <si>
    <t>0000724</t>
  </si>
  <si>
    <t>18005344</t>
  </si>
  <si>
    <t>Duy</t>
  </si>
  <si>
    <t xml:space="preserve">Phan Huỳnh </t>
  </si>
  <si>
    <t>Phan Huỳnh Duy</t>
  </si>
  <si>
    <t>0000715</t>
  </si>
  <si>
    <t>16CĐ-TĐH1</t>
  </si>
  <si>
    <t>16001986</t>
  </si>
  <si>
    <t>Phan Văn Kiệt</t>
  </si>
  <si>
    <t>0000713</t>
  </si>
  <si>
    <t>16CĐ-CTM1</t>
  </si>
  <si>
    <t>16000719</t>
  </si>
  <si>
    <t>Chăn</t>
  </si>
  <si>
    <t xml:space="preserve">Lỷ Xướng </t>
  </si>
  <si>
    <t>Lỷ Xướng Chăn</t>
  </si>
  <si>
    <t>0000711</t>
  </si>
  <si>
    <t>18003757</t>
  </si>
  <si>
    <t>18C1-CCK5</t>
  </si>
  <si>
    <t>Trường</t>
  </si>
  <si>
    <t xml:space="preserve">Nguyễn Quân </t>
  </si>
  <si>
    <t>Nguyễn Quân Trường</t>
  </si>
  <si>
    <t>0000699</t>
  </si>
  <si>
    <t>17003010</t>
  </si>
  <si>
    <t>17C1-TKW1</t>
  </si>
  <si>
    <t>Hữu</t>
  </si>
  <si>
    <t>Lê Văn Hữu</t>
  </si>
  <si>
    <t>0000694</t>
  </si>
  <si>
    <t>18003720</t>
  </si>
  <si>
    <t>18C1-VSL2</t>
  </si>
  <si>
    <t xml:space="preserve">Bùi Đình </t>
  </si>
  <si>
    <t>Bùi Đình Long</t>
  </si>
  <si>
    <t>0000692</t>
  </si>
  <si>
    <t>18004089</t>
  </si>
  <si>
    <t>Anh</t>
  </si>
  <si>
    <t xml:space="preserve">Trần Bá Thế </t>
  </si>
  <si>
    <t>Trần Bá Thế Anh</t>
  </si>
  <si>
    <t>0000686</t>
  </si>
  <si>
    <t>18001421</t>
  </si>
  <si>
    <t>18C1-CCK1</t>
  </si>
  <si>
    <t>Tuấn</t>
  </si>
  <si>
    <t>Nguyễn Quốc Tuấn</t>
  </si>
  <si>
    <t>0000684</t>
  </si>
  <si>
    <t>18003511</t>
  </si>
  <si>
    <t>18C1-KML1</t>
  </si>
  <si>
    <t>Bằng</t>
  </si>
  <si>
    <t xml:space="preserve">Võ Trí </t>
  </si>
  <si>
    <t>Võ Trí Bằng</t>
  </si>
  <si>
    <t>0000683</t>
  </si>
  <si>
    <t>18004190</t>
  </si>
  <si>
    <t>18C1-CCK7</t>
  </si>
  <si>
    <t>Tiến	Đạt</t>
  </si>
  <si>
    <t xml:space="preserve">Trần </t>
  </si>
  <si>
    <t>Trần Tiến	Đạt</t>
  </si>
  <si>
    <t>0000677</t>
  </si>
  <si>
    <t>18002275</t>
  </si>
  <si>
    <t>Đỉnh</t>
  </si>
  <si>
    <t xml:space="preserve">Dương Chí </t>
  </si>
  <si>
    <t>Dương Chí Đỉnh</t>
  </si>
  <si>
    <t>0000676</t>
  </si>
  <si>
    <t>18004270</t>
  </si>
  <si>
    <t>18C1-ĐĐT2</t>
  </si>
  <si>
    <t>Tùng</t>
  </si>
  <si>
    <t xml:space="preserve">Nguyễn Mạnh </t>
  </si>
  <si>
    <t>Nguyễn Mạnh Tùng</t>
  </si>
  <si>
    <t>0000670</t>
  </si>
  <si>
    <t>Triết</t>
  </si>
  <si>
    <t>18003351</t>
  </si>
  <si>
    <t>Lê Minh Triết</t>
  </si>
  <si>
    <t>0000664</t>
  </si>
  <si>
    <t>Ký túc xá tháng hè (T8/2019) năm NH 2018-2019</t>
  </si>
  <si>
    <t>Kỳ</t>
  </si>
  <si>
    <t>18003784</t>
  </si>
  <si>
    <t>Nguyễn Phạm Vĩnh Kỳ</t>
  </si>
  <si>
    <t>0000660</t>
  </si>
  <si>
    <t>18005320</t>
  </si>
  <si>
    <t>Tháng hè (T8/2019) + 05 tháng đầu năm NH 2019-2020</t>
  </si>
  <si>
    <t>Nguyễn Thanh Hiếu</t>
  </si>
  <si>
    <t>0000656</t>
  </si>
  <si>
    <t>17004678</t>
  </si>
  <si>
    <t>tháng hè (T8/2019) năm NH 2018-2019</t>
  </si>
  <si>
    <t>17C1-CCK1</t>
  </si>
  <si>
    <t>Nguyễn Lê Chí Hiếu</t>
  </si>
  <si>
    <t>0000647</t>
  </si>
  <si>
    <t>18004129</t>
  </si>
  <si>
    <t xml:space="preserve"> tháng hè (T8/2019) năm NH 2018-2019</t>
  </si>
  <si>
    <t>Tuyên</t>
  </si>
  <si>
    <t>Trần Hoàng Tuyên</t>
  </si>
  <si>
    <t>0000644</t>
  </si>
  <si>
    <t>16001163</t>
  </si>
  <si>
    <t>01 tháng hè (T8/2019) năm NH 2018-2019</t>
  </si>
  <si>
    <t>16CĐ-Ô1</t>
  </si>
  <si>
    <t>Danh</t>
  </si>
  <si>
    <t>Trương Quốc Danh</t>
  </si>
  <si>
    <t>0000620</t>
  </si>
  <si>
    <t>18002576</t>
  </si>
  <si>
    <t>T8/2019 + 05 tháng đầu năm NH 2019-2020</t>
  </si>
  <si>
    <t>18T4-CĐT1</t>
  </si>
  <si>
    <t>Bùi Thanh Thiện</t>
  </si>
  <si>
    <t>0000611</t>
  </si>
  <si>
    <t>18001202</t>
  </si>
  <si>
    <t>tháng hè (T8/2019)+ 10 tháng đầu năm NH 2019-2020</t>
  </si>
  <si>
    <t>18C1-TĐH1</t>
  </si>
  <si>
    <t>Nguyễn Khắc Duy</t>
  </si>
  <si>
    <t>0000606</t>
  </si>
  <si>
    <t>18004738</t>
  </si>
  <si>
    <t>tháng hè (T8/2019)+ 05 tháng đầu năm NH 2019-2020</t>
  </si>
  <si>
    <t>18C1-CNM2</t>
  </si>
  <si>
    <t>Nhi</t>
  </si>
  <si>
    <t>Triệu Yến Nhi</t>
  </si>
  <si>
    <t>0000600</t>
  </si>
  <si>
    <t>17003054</t>
  </si>
  <si>
    <t>01 tháng hè (T8/2019)  năm NH 2018-2019</t>
  </si>
  <si>
    <t>17C1-ĐCN3</t>
  </si>
  <si>
    <t>Khang</t>
  </si>
  <si>
    <t>Trần Đoàn Vỉ Khang</t>
  </si>
  <si>
    <t>0000594</t>
  </si>
  <si>
    <t>18004489</t>
  </si>
  <si>
    <t>Hoa</t>
  </si>
  <si>
    <t>Trương Thị Mỹ Hoa</t>
  </si>
  <si>
    <t>0000583</t>
  </si>
  <si>
    <t>16003823</t>
  </si>
  <si>
    <t>16CĐ-CĐT1</t>
  </si>
  <si>
    <t>Đỗ Ngọc Tùng</t>
  </si>
  <si>
    <t>0000582</t>
  </si>
  <si>
    <t>18004361</t>
  </si>
  <si>
    <t>tháng hè(T8/2019)+ 05 tháng đầu năm NH 2019-2020</t>
  </si>
  <si>
    <t>Vinh</t>
  </si>
  <si>
    <t>Nguyễn Quốc Vinh</t>
  </si>
  <si>
    <t>0000575</t>
  </si>
  <si>
    <t>18002180</t>
  </si>
  <si>
    <t>01 tháng hè (T8/2019) và 05 tháng đầu năm NH 2019-2020</t>
  </si>
  <si>
    <t>18C1-KTD1</t>
  </si>
  <si>
    <t>Mai</t>
  </si>
  <si>
    <t>Phan Thị Xuân Mai</t>
  </si>
  <si>
    <t>0000564</t>
  </si>
  <si>
    <t>18004526</t>
  </si>
  <si>
    <t>18C1-CNL1</t>
  </si>
  <si>
    <t>Khải</t>
  </si>
  <si>
    <t>Trịnh Quang Khải</t>
  </si>
  <si>
    <t>0000557</t>
  </si>
  <si>
    <t>18001858</t>
  </si>
  <si>
    <t>tháng hè (T8/2019) và 05 tháng đầu năm NH 2019-2020</t>
  </si>
  <si>
    <t>18C1-CNÔ6</t>
  </si>
  <si>
    <t>Huỳnh</t>
  </si>
  <si>
    <t>Nguyễn Huỳnh</t>
  </si>
  <si>
    <t>0000554</t>
  </si>
  <si>
    <t>18003942</t>
  </si>
  <si>
    <t xml:space="preserve"> tháng hè (T8/2019) và 05 tháng đầu năm NH 2019-2020</t>
  </si>
  <si>
    <t>Thị	Duy</t>
  </si>
  <si>
    <t>Phạm Thị	Duy</t>
  </si>
  <si>
    <t>0000545</t>
  </si>
  <si>
    <t>18001209</t>
  </si>
  <si>
    <t>02 tháng cuối năm NH 2018-2019 (T7+T8/2019) +10 tháng NH 2019-2020</t>
  </si>
  <si>
    <t>18T4-THU1</t>
  </si>
  <si>
    <t>Châu</t>
  </si>
  <si>
    <t>Đỗ Ngọc Châu</t>
  </si>
  <si>
    <t>0000535</t>
  </si>
  <si>
    <t>16002906</t>
  </si>
  <si>
    <t>01 tháng hè (T8/2019) NH 2018-2019</t>
  </si>
  <si>
    <t>16CĐ-ĐĐT6</t>
  </si>
  <si>
    <t>Ngô Khắc Bảo</t>
  </si>
  <si>
    <t>0000533</t>
  </si>
  <si>
    <t>18002717</t>
  </si>
  <si>
    <t>Tuyết</t>
  </si>
  <si>
    <t>Lương Thị Ánh Tuyết</t>
  </si>
  <si>
    <t>0000522</t>
  </si>
  <si>
    <t>18001692</t>
  </si>
  <si>
    <t>tháng hè (T08/2019) và 05 tháng đầu năm NH 2019-2020</t>
  </si>
  <si>
    <t>18C1-CNÔ5</t>
  </si>
  <si>
    <t>Ánh</t>
  </si>
  <si>
    <t>Phan Thị Ngọc Ánh</t>
  </si>
  <si>
    <t>0000518</t>
  </si>
  <si>
    <t>18003333</t>
  </si>
  <si>
    <t>Trọng</t>
  </si>
  <si>
    <t>Hồ Minh Trọng</t>
  </si>
  <si>
    <t>0000517</t>
  </si>
  <si>
    <t>16003550</t>
  </si>
  <si>
    <t>01 tháng hè năm NH 2018-2019 (T8/2019)</t>
  </si>
  <si>
    <t>16CĐ-CTM3</t>
  </si>
  <si>
    <t>Luân</t>
  </si>
  <si>
    <t>Nguyễn Văn Luân</t>
  </si>
  <si>
    <t>0000516</t>
  </si>
  <si>
    <t>16002601</t>
  </si>
  <si>
    <t>02 tháng cuối năm NH 2018-2019 (tháng 07+tháng 8/2019)</t>
  </si>
  <si>
    <t>16CĐ-ĐCN1</t>
  </si>
  <si>
    <t>Niên</t>
  </si>
  <si>
    <t>Phan Tấn Niên</t>
  </si>
  <si>
    <t>0000499</t>
  </si>
  <si>
    <t>16003513</t>
  </si>
  <si>
    <t>16CĐ-ĐL3</t>
  </si>
  <si>
    <t>Phước</t>
  </si>
  <si>
    <t>Biện Xuân Phước</t>
  </si>
  <si>
    <t>0000497</t>
  </si>
  <si>
    <t>18001675</t>
  </si>
  <si>
    <t>01 tháng cuối năm NH 2018-2019 và tháng hè (T8/2019)</t>
  </si>
  <si>
    <t>18C1-CNÔ4</t>
  </si>
  <si>
    <t>Bùi Vĩ Khang</t>
  </si>
  <si>
    <t>0000495</t>
  </si>
  <si>
    <t>18001632</t>
  </si>
  <si>
    <t>01 tháng hè (T8/2019) và  10 tháng đầu năm NH 2019-2020</t>
  </si>
  <si>
    <t>Nguyễn Đức Huy</t>
  </si>
  <si>
    <t>0000485</t>
  </si>
  <si>
    <t>18000370</t>
  </si>
  <si>
    <t>tháng Hè (08/2019) và 10 tháng đầu năm NH 2019-2020</t>
  </si>
  <si>
    <t>18T4-TKW1</t>
  </si>
  <si>
    <t>Phát</t>
  </si>
  <si>
    <t>Lộ Phú Tấn Phát</t>
  </si>
  <si>
    <t>0000480</t>
  </si>
  <si>
    <t>18004209</t>
  </si>
  <si>
    <t>03 tháng cuối năm NH 2018-2019 và tháng hè T8/2019</t>
  </si>
  <si>
    <t>Thành</t>
  </si>
  <si>
    <t>Trương Minh Thành</t>
  </si>
  <si>
    <t>0000478</t>
  </si>
  <si>
    <t>T7</t>
  </si>
  <si>
    <t>T6</t>
  </si>
  <si>
    <t>T5</t>
  </si>
  <si>
    <t>T4</t>
  </si>
  <si>
    <t>T3</t>
  </si>
  <si>
    <t xml:space="preserve">HỌ VÀ </t>
  </si>
  <si>
    <t>Ngày, tháng, năm lập hóa đơn</t>
  </si>
  <si>
    <t>Số hóa đơn</t>
  </si>
  <si>
    <t>Ký hiệu hóa đơn</t>
  </si>
  <si>
    <t>Tổng cộng</t>
  </si>
  <si>
    <t>Năm học 2019-2020</t>
  </si>
  <si>
    <t>T8</t>
  </si>
  <si>
    <t>Năm học 2018-2019</t>
  </si>
  <si>
    <t>Khóa</t>
  </si>
  <si>
    <t>Số lần đóng</t>
  </si>
  <si>
    <t>Khóa Lớp</t>
  </si>
  <si>
    <t>Ngành</t>
  </si>
  <si>
    <t>Hệ đào tạo</t>
  </si>
  <si>
    <t>ghi chú</t>
  </si>
  <si>
    <t>Lý do nộp tiền</t>
  </si>
  <si>
    <t>Người lập</t>
  </si>
  <si>
    <t>Doanh số bán chưa thuế</t>
  </si>
  <si>
    <t>Lớp</t>
  </si>
  <si>
    <t>TÊN</t>
  </si>
  <si>
    <t>MSSV</t>
  </si>
  <si>
    <t>Mã số thuế</t>
  </si>
  <si>
    <t>Tên đơn vị</t>
  </si>
  <si>
    <t>Tên khách hàng</t>
  </si>
  <si>
    <t>Hóa đơn, chứng từ bán ra</t>
  </si>
  <si>
    <t>Ký hiệu mẫu hóa đơn</t>
  </si>
  <si>
    <t>STT</t>
  </si>
  <si>
    <t>Tổng cộng:</t>
  </si>
  <si>
    <t>Giới tính</t>
  </si>
  <si>
    <t>GHI CHÚ</t>
  </si>
  <si>
    <t>NAM</t>
  </si>
  <si>
    <t>NỮ</t>
  </si>
  <si>
    <t>TỔNG</t>
  </si>
  <si>
    <t>Nam</t>
  </si>
  <si>
    <t>Nữ</t>
  </si>
  <si>
    <t>SỐ LƯỢNG</t>
  </si>
  <si>
    <t>0000981</t>
  </si>
  <si>
    <t>Nguyễn Hoàn Đạt</t>
  </si>
  <si>
    <t>18C1-CĐT1</t>
  </si>
  <si>
    <t>18001691</t>
  </si>
  <si>
    <t xml:space="preserve">Nguyễn Hoàn </t>
  </si>
  <si>
    <t>18</t>
  </si>
  <si>
    <t>0000995</t>
  </si>
  <si>
    <t>Ngô Thị Kim Ngân</t>
  </si>
  <si>
    <t>17C1-KTD1</t>
  </si>
  <si>
    <t>17002835</t>
  </si>
  <si>
    <t xml:space="preserve">Ngô Thị Kim </t>
  </si>
  <si>
    <t>Ngân</t>
  </si>
  <si>
    <t>0000996</t>
  </si>
  <si>
    <t>Phạm Minh Quân</t>
  </si>
  <si>
    <t>18C1-ĐĐT1</t>
  </si>
  <si>
    <t>18001761</t>
  </si>
  <si>
    <t xml:space="preserve">Phạm Minh </t>
  </si>
  <si>
    <t>17</t>
  </si>
  <si>
    <t>HS-SV</t>
  </si>
  <si>
    <t>DANH SÁCH HỌC SINH - SINH VIÊN ĐÃ ĐÓNG TIỀN Ở KÝ TÚC XÁ THÁNG HÈ (THÁNG 08/2019) 
NĂM HỌC 2018-2019 ĐẾN HẾT NGÀY 13/08/2019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</si>
</sst>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8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indexed="8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164" fontId="1" fillId="0" borderId="0" applyFont="0" applyFill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5" applyNumberFormat="0" applyAlignment="0" applyProtection="0"/>
    <xf numFmtId="164" fontId="7" fillId="0" borderId="0" applyFont="0" applyFill="0" applyBorder="0" applyAlignment="0" applyProtection="0"/>
    <xf numFmtId="0" fontId="11" fillId="21" borderId="16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17" applyNumberFormat="0" applyFill="0" applyAlignment="0" applyProtection="0"/>
    <xf numFmtId="0" fontId="15" fillId="0" borderId="18" applyNumberFormat="0" applyFill="0" applyAlignment="0" applyProtection="0"/>
    <xf numFmtId="0" fontId="16" fillId="0" borderId="19" applyNumberFormat="0" applyFill="0" applyAlignment="0" applyProtection="0"/>
    <xf numFmtId="0" fontId="16" fillId="0" borderId="0" applyNumberFormat="0" applyFill="0" applyBorder="0" applyAlignment="0" applyProtection="0"/>
    <xf numFmtId="0" fontId="17" fillId="7" borderId="15" applyNumberFormat="0" applyAlignment="0" applyProtection="0"/>
    <xf numFmtId="0" fontId="18" fillId="0" borderId="20" applyNumberFormat="0" applyFill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23" borderId="21" applyNumberFormat="0" applyFont="0" applyAlignment="0" applyProtection="0"/>
    <xf numFmtId="0" fontId="20" fillId="20" borderId="22" applyNumberFormat="0" applyAlignment="0" applyProtection="0"/>
    <xf numFmtId="0" fontId="21" fillId="0" borderId="0" applyNumberFormat="0" applyFill="0" applyBorder="0" applyAlignment="0" applyProtection="0"/>
    <xf numFmtId="0" fontId="22" fillId="0" borderId="23" applyNumberFormat="0" applyFill="0" applyAlignment="0" applyProtection="0"/>
    <xf numFmtId="0" fontId="23" fillId="0" borderId="0" applyNumberFormat="0" applyFill="0" applyBorder="0" applyAlignment="0" applyProtection="0"/>
  </cellStyleXfs>
  <cellXfs count="68">
    <xf numFmtId="0" fontId="0" fillId="0" borderId="0" xfId="0"/>
    <xf numFmtId="0" fontId="3" fillId="0" borderId="0" xfId="0" applyFont="1" applyFill="1"/>
    <xf numFmtId="0" fontId="5" fillId="0" borderId="1" xfId="0" applyFont="1" applyFill="1" applyBorder="1" applyAlignment="1">
      <alignment horizontal="center" vertical="top" wrapText="1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165" fontId="2" fillId="0" borderId="0" xfId="1" applyNumberFormat="1" applyFont="1" applyFill="1"/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165" fontId="2" fillId="0" borderId="1" xfId="1" applyNumberFormat="1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left" vertical="top" wrapText="1"/>
    </xf>
    <xf numFmtId="165" fontId="2" fillId="0" borderId="1" xfId="1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top"/>
    </xf>
    <xf numFmtId="0" fontId="4" fillId="0" borderId="24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center" vertical="top" wrapText="1"/>
    </xf>
    <xf numFmtId="14" fontId="3" fillId="0" borderId="0" xfId="0" applyNumberFormat="1" applyFont="1" applyFill="1" applyAlignment="1">
      <alignment horizontal="center"/>
    </xf>
    <xf numFmtId="0" fontId="4" fillId="0" borderId="25" xfId="0" applyFont="1" applyFill="1" applyBorder="1" applyAlignment="1">
      <alignment horizontal="center" vertical="top" wrapText="1"/>
    </xf>
    <xf numFmtId="0" fontId="25" fillId="24" borderId="27" xfId="39" applyFont="1" applyFill="1" applyBorder="1" applyAlignment="1"/>
    <xf numFmtId="0" fontId="2" fillId="0" borderId="0" xfId="0" applyFont="1" applyFill="1" applyBorder="1" applyAlignment="1">
      <alignment horizontal="center"/>
    </xf>
    <xf numFmtId="0" fontId="27" fillId="0" borderId="27" xfId="0" applyFont="1" applyFill="1" applyBorder="1"/>
    <xf numFmtId="0" fontId="26" fillId="24" borderId="27" xfId="39" applyFont="1" applyFill="1" applyBorder="1" applyAlignment="1"/>
    <xf numFmtId="0" fontId="25" fillId="24" borderId="27" xfId="39" applyFont="1" applyFill="1" applyBorder="1" applyAlignment="1">
      <alignment horizontal="center"/>
    </xf>
    <xf numFmtId="0" fontId="4" fillId="0" borderId="28" xfId="0" applyFont="1" applyFill="1" applyBorder="1" applyAlignment="1">
      <alignment horizontal="left" vertical="top" wrapText="1"/>
    </xf>
    <xf numFmtId="0" fontId="4" fillId="0" borderId="29" xfId="0" applyFont="1" applyFill="1" applyBorder="1" applyAlignment="1">
      <alignment horizontal="left" vertical="top" wrapText="1"/>
    </xf>
    <xf numFmtId="0" fontId="4" fillId="0" borderId="30" xfId="0" applyFont="1" applyFill="1" applyBorder="1" applyAlignment="1">
      <alignment horizontal="center" vertical="top" wrapText="1"/>
    </xf>
    <xf numFmtId="165" fontId="2" fillId="0" borderId="30" xfId="1" applyNumberFormat="1" applyFont="1" applyFill="1" applyBorder="1" applyAlignment="1">
      <alignment vertical="top" wrapText="1"/>
    </xf>
    <xf numFmtId="0" fontId="4" fillId="0" borderId="30" xfId="0" applyFont="1" applyFill="1" applyBorder="1" applyAlignment="1">
      <alignment horizontal="left" vertical="top" wrapText="1"/>
    </xf>
    <xf numFmtId="0" fontId="5" fillId="0" borderId="30" xfId="0" applyFont="1" applyFill="1" applyBorder="1" applyAlignment="1">
      <alignment horizontal="center" vertical="top" wrapText="1"/>
    </xf>
    <xf numFmtId="14" fontId="2" fillId="0" borderId="30" xfId="0" applyNumberFormat="1" applyFont="1" applyFill="1" applyBorder="1" applyAlignment="1">
      <alignment horizontal="center" vertical="top" wrapText="1"/>
    </xf>
    <xf numFmtId="1" fontId="3" fillId="0" borderId="0" xfId="0" applyNumberFormat="1" applyFont="1" applyFill="1" applyAlignment="1">
      <alignment horizontal="center"/>
    </xf>
    <xf numFmtId="0" fontId="24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horizontal="center" vertical="center"/>
    </xf>
    <xf numFmtId="0" fontId="2" fillId="0" borderId="12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8" xfId="0" applyNumberFormat="1" applyFont="1" applyFill="1" applyBorder="1"/>
    <xf numFmtId="0" fontId="4" fillId="0" borderId="14" xfId="0" applyNumberFormat="1" applyFont="1" applyFill="1" applyBorder="1"/>
    <xf numFmtId="0" fontId="4" fillId="0" borderId="13" xfId="0" applyNumberFormat="1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4" fillId="0" borderId="8" xfId="0" applyNumberFormat="1" applyFont="1" applyFill="1" applyBorder="1" applyAlignment="1">
      <alignment horizontal="left"/>
    </xf>
    <xf numFmtId="0" fontId="4" fillId="0" borderId="8" xfId="0" applyNumberFormat="1" applyFont="1" applyFill="1" applyBorder="1" applyAlignment="1">
      <alignment horizontal="center"/>
    </xf>
    <xf numFmtId="0" fontId="6" fillId="0" borderId="12" xfId="0" applyFont="1" applyFill="1" applyBorder="1" applyAlignment="1">
      <alignment horizontal="right" vertical="center" wrapText="1"/>
    </xf>
    <xf numFmtId="0" fontId="4" fillId="0" borderId="11" xfId="0" applyNumberFormat="1" applyFont="1" applyFill="1" applyBorder="1" applyAlignment="1">
      <alignment horizontal="right"/>
    </xf>
    <xf numFmtId="0" fontId="6" fillId="0" borderId="4" xfId="0" applyFont="1" applyFill="1" applyBorder="1" applyAlignment="1">
      <alignment horizontal="left" vertical="center" wrapText="1"/>
    </xf>
    <xf numFmtId="0" fontId="4" fillId="0" borderId="10" xfId="0" applyNumberFormat="1" applyFont="1" applyFill="1" applyBorder="1" applyAlignment="1">
      <alignment horizontal="left"/>
    </xf>
    <xf numFmtId="165" fontId="6" fillId="0" borderId="1" xfId="1" applyNumberFormat="1" applyFont="1" applyFill="1" applyBorder="1" applyAlignment="1">
      <alignment horizontal="center" vertical="center" wrapText="1"/>
    </xf>
    <xf numFmtId="165" fontId="4" fillId="0" borderId="8" xfId="1" applyNumberFormat="1" applyFont="1" applyFill="1" applyBorder="1"/>
    <xf numFmtId="0" fontId="6" fillId="0" borderId="3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/>
    <xf numFmtId="0" fontId="4" fillId="0" borderId="9" xfId="0" applyNumberFormat="1" applyFont="1" applyFill="1" applyBorder="1" applyAlignment="1">
      <alignment vertical="center" wrapText="1"/>
    </xf>
    <xf numFmtId="165" fontId="4" fillId="0" borderId="1" xfId="1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/>
    <xf numFmtId="0" fontId="4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omma" xfId="1" builtinId="3"/>
    <cellStyle name="Comma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5</xdr:col>
      <xdr:colOff>302559</xdr:colOff>
      <xdr:row>3</xdr:row>
      <xdr:rowOff>22412</xdr:rowOff>
    </xdr:to>
    <xdr:sp macro="" textlink="" fLocksText="0">
      <xdr:nvSpPr>
        <xdr:cNvPr id="2" name="TextBox 9"/>
        <xdr:cNvSpPr txBox="1">
          <a:spLocks noChangeArrowheads="1"/>
        </xdr:cNvSpPr>
      </xdr:nvSpPr>
      <xdr:spPr bwMode="auto">
        <a:xfrm>
          <a:off x="0" y="1"/>
          <a:ext cx="3115235" cy="7283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1053353</xdr:colOff>
      <xdr:row>0</xdr:row>
      <xdr:rowOff>0</xdr:rowOff>
    </xdr:from>
    <xdr:to>
      <xdr:col>34</xdr:col>
      <xdr:colOff>22411</xdr:colOff>
      <xdr:row>2</xdr:row>
      <xdr:rowOff>177053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3485029" y="0"/>
          <a:ext cx="3899647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541887</xdr:colOff>
      <xdr:row>2</xdr:row>
      <xdr:rowOff>11205</xdr:rowOff>
    </xdr:from>
    <xdr:to>
      <xdr:col>28</xdr:col>
      <xdr:colOff>175258</xdr:colOff>
      <xdr:row>2</xdr:row>
      <xdr:rowOff>11205</xdr:rowOff>
    </xdr:to>
    <xdr:cxnSp macro="">
      <xdr:nvCxnSpPr>
        <xdr:cNvPr id="5" name="Straight Connector 4"/>
        <xdr:cNvCxnSpPr/>
      </xdr:nvCxnSpPr>
      <xdr:spPr>
        <a:xfrm>
          <a:off x="6996475" y="481852"/>
          <a:ext cx="177369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260814</xdr:colOff>
      <xdr:row>2</xdr:row>
      <xdr:rowOff>212911</xdr:rowOff>
    </xdr:from>
    <xdr:to>
      <xdr:col>4</xdr:col>
      <xdr:colOff>1095067</xdr:colOff>
      <xdr:row>2</xdr:row>
      <xdr:rowOff>212911</xdr:rowOff>
    </xdr:to>
    <xdr:cxnSp macro="">
      <xdr:nvCxnSpPr>
        <xdr:cNvPr id="6" name="Straight Connector 5"/>
        <xdr:cNvCxnSpPr/>
      </xdr:nvCxnSpPr>
      <xdr:spPr>
        <a:xfrm>
          <a:off x="664226" y="683558"/>
          <a:ext cx="17531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H99"/>
  <sheetViews>
    <sheetView tabSelected="1" zoomScale="85" zoomScaleNormal="85" workbookViewId="0">
      <selection activeCell="A6" sqref="A6"/>
    </sheetView>
  </sheetViews>
  <sheetFormatPr defaultRowHeight="18.75" x14ac:dyDescent="0.3"/>
  <cols>
    <col min="1" max="1" width="6" style="3" customWidth="1"/>
    <col min="2" max="2" width="20" style="3" hidden="1" customWidth="1"/>
    <col min="3" max="3" width="11.28515625" style="3" hidden="1" customWidth="1"/>
    <col min="4" max="4" width="13.85546875" style="3" customWidth="1"/>
    <col min="5" max="5" width="22.42578125" style="4" customWidth="1"/>
    <col min="6" max="6" width="30" style="5" hidden="1" customWidth="1"/>
    <col min="7" max="7" width="19.5703125" style="3" hidden="1" customWidth="1"/>
    <col min="8" max="8" width="15" style="3" hidden="1" customWidth="1"/>
    <col min="9" max="9" width="16.7109375" style="6" customWidth="1"/>
    <col min="10" max="10" width="24.140625" style="5" bestFit="1" customWidth="1"/>
    <col min="11" max="11" width="13.7109375" style="5" customWidth="1"/>
    <col min="12" max="12" width="8.7109375" style="6" customWidth="1"/>
    <col min="13" max="13" width="23.42578125" style="6" customWidth="1"/>
    <col min="14" max="14" width="14" style="7" hidden="1" customWidth="1"/>
    <col min="15" max="15" width="14.140625" style="7" hidden="1" customWidth="1"/>
    <col min="16" max="16" width="31.140625" style="3" hidden="1" customWidth="1"/>
    <col min="17" max="17" width="7" style="3" hidden="1" customWidth="1"/>
    <col min="18" max="18" width="63" style="8" hidden="1" customWidth="1"/>
    <col min="19" max="19" width="17.7109375" style="3" hidden="1" customWidth="1"/>
    <col min="20" max="20" width="14.140625" style="3" hidden="1" customWidth="1"/>
    <col min="21" max="22" width="15" style="3" hidden="1" customWidth="1"/>
    <col min="23" max="23" width="8.7109375" style="1" hidden="1" customWidth="1"/>
    <col min="24" max="24" width="6" style="1" hidden="1" customWidth="1"/>
    <col min="25" max="25" width="4.28515625" style="1" hidden="1" customWidth="1"/>
    <col min="26" max="27" width="5.42578125" style="1" hidden="1" customWidth="1"/>
    <col min="28" max="28" width="5.42578125" style="8" hidden="1" customWidth="1"/>
    <col min="29" max="29" width="8.42578125" style="9" customWidth="1"/>
    <col min="30" max="30" width="14" style="9" hidden="1" customWidth="1"/>
    <col min="31" max="31" width="9.28515625" style="3" customWidth="1"/>
    <col min="32" max="32" width="15.5703125" style="6" hidden="1" customWidth="1"/>
    <col min="33" max="33" width="15.5703125" style="3" hidden="1" customWidth="1"/>
    <col min="34" max="34" width="15.5703125" style="3" customWidth="1"/>
    <col min="35" max="35" width="9.140625" style="3" customWidth="1"/>
    <col min="36" max="16384" width="9.140625" style="3"/>
  </cols>
  <sheetData>
    <row r="5" spans="1:34" ht="57.75" customHeight="1" x14ac:dyDescent="0.3">
      <c r="A5" s="40" t="s">
        <v>515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</row>
    <row r="6" spans="1:34" ht="33.75" customHeight="1" x14ac:dyDescent="0.3"/>
    <row r="7" spans="1:34" s="10" customFormat="1" ht="18.75" customHeight="1" x14ac:dyDescent="0.3">
      <c r="A7" s="45" t="s">
        <v>486</v>
      </c>
      <c r="B7" s="45" t="s">
        <v>485</v>
      </c>
      <c r="C7" s="45" t="s">
        <v>484</v>
      </c>
      <c r="D7" s="47"/>
      <c r="E7" s="48"/>
      <c r="F7" s="49" t="s">
        <v>483</v>
      </c>
      <c r="G7" s="45" t="s">
        <v>482</v>
      </c>
      <c r="H7" s="45" t="s">
        <v>481</v>
      </c>
      <c r="I7" s="45" t="s">
        <v>480</v>
      </c>
      <c r="J7" s="52" t="s">
        <v>461</v>
      </c>
      <c r="K7" s="54" t="s">
        <v>479</v>
      </c>
      <c r="L7" s="43" t="s">
        <v>488</v>
      </c>
      <c r="M7" s="45" t="s">
        <v>478</v>
      </c>
      <c r="N7" s="56" t="s">
        <v>477</v>
      </c>
      <c r="O7" s="56" t="s">
        <v>465</v>
      </c>
      <c r="P7" s="58" t="s">
        <v>476</v>
      </c>
      <c r="Q7" s="45" t="s">
        <v>465</v>
      </c>
      <c r="R7" s="43" t="s">
        <v>475</v>
      </c>
      <c r="S7" s="45" t="s">
        <v>474</v>
      </c>
      <c r="T7" s="45" t="s">
        <v>473</v>
      </c>
      <c r="U7" s="45" t="s">
        <v>472</v>
      </c>
      <c r="V7" s="45" t="s">
        <v>471</v>
      </c>
      <c r="W7" s="58" t="s">
        <v>470</v>
      </c>
      <c r="X7" s="63" t="s">
        <v>468</v>
      </c>
      <c r="Y7" s="64"/>
      <c r="Z7" s="64"/>
      <c r="AA7" s="64"/>
      <c r="AB7" s="65"/>
      <c r="AC7" s="66" t="s">
        <v>469</v>
      </c>
      <c r="AD7" s="66" t="s">
        <v>468</v>
      </c>
      <c r="AE7" s="56" t="s">
        <v>467</v>
      </c>
      <c r="AF7" s="56" t="s">
        <v>466</v>
      </c>
      <c r="AG7" s="56" t="s">
        <v>465</v>
      </c>
      <c r="AH7" s="56" t="s">
        <v>489</v>
      </c>
    </row>
    <row r="8" spans="1:34" s="14" customFormat="1" ht="55.5" customHeight="1" x14ac:dyDescent="0.25">
      <c r="A8" s="46"/>
      <c r="B8" s="46"/>
      <c r="C8" s="11" t="s">
        <v>464</v>
      </c>
      <c r="D8" s="11" t="s">
        <v>463</v>
      </c>
      <c r="E8" s="12" t="s">
        <v>462</v>
      </c>
      <c r="F8" s="50"/>
      <c r="G8" s="46"/>
      <c r="H8" s="46"/>
      <c r="I8" s="51"/>
      <c r="J8" s="53" t="s">
        <v>461</v>
      </c>
      <c r="K8" s="55"/>
      <c r="L8" s="44"/>
      <c r="M8" s="51"/>
      <c r="N8" s="57"/>
      <c r="O8" s="57"/>
      <c r="P8" s="59"/>
      <c r="Q8" s="45"/>
      <c r="R8" s="60"/>
      <c r="S8" s="46"/>
      <c r="T8" s="46"/>
      <c r="U8" s="46"/>
      <c r="V8" s="46"/>
      <c r="W8" s="62"/>
      <c r="X8" s="13" t="s">
        <v>460</v>
      </c>
      <c r="Y8" s="13" t="s">
        <v>459</v>
      </c>
      <c r="Z8" s="13" t="s">
        <v>458</v>
      </c>
      <c r="AA8" s="13" t="s">
        <v>457</v>
      </c>
      <c r="AB8" s="13" t="s">
        <v>456</v>
      </c>
      <c r="AC8" s="67"/>
      <c r="AD8" s="67"/>
      <c r="AE8" s="61"/>
      <c r="AF8" s="61"/>
      <c r="AG8" s="61"/>
      <c r="AH8" s="61"/>
    </row>
    <row r="9" spans="1:34" s="22" customFormat="1" ht="18.75" customHeight="1" x14ac:dyDescent="0.25">
      <c r="A9" s="15">
        <v>1</v>
      </c>
      <c r="B9" s="15" t="s">
        <v>10</v>
      </c>
      <c r="C9" s="15" t="s">
        <v>9</v>
      </c>
      <c r="D9" s="15" t="s">
        <v>366</v>
      </c>
      <c r="E9" s="16">
        <v>43642.679791666669</v>
      </c>
      <c r="F9" s="17" t="s">
        <v>365</v>
      </c>
      <c r="G9" s="15" t="s">
        <v>364</v>
      </c>
      <c r="H9" s="15" t="s">
        <v>1</v>
      </c>
      <c r="I9" s="15" t="str">
        <f>T9</f>
        <v>16003823</v>
      </c>
      <c r="J9" s="18" t="str">
        <f>LEFT(F9,LEN(F9)-LEN(K9))</f>
        <v xml:space="preserve">Đỗ Ngọc </v>
      </c>
      <c r="K9" s="23" t="s">
        <v>304</v>
      </c>
      <c r="L9" s="26" t="s">
        <v>493</v>
      </c>
      <c r="M9" s="15" t="s">
        <v>364</v>
      </c>
      <c r="N9" s="19">
        <v>350000</v>
      </c>
      <c r="O9" s="20"/>
      <c r="P9" s="19"/>
      <c r="Q9" s="15">
        <f>N9/350000</f>
        <v>1</v>
      </c>
      <c r="R9" s="19" t="s">
        <v>332</v>
      </c>
      <c r="S9" s="19" t="s">
        <v>42</v>
      </c>
      <c r="T9" s="15" t="s">
        <v>363</v>
      </c>
      <c r="U9" s="15"/>
      <c r="V9" s="15" t="s">
        <v>1</v>
      </c>
      <c r="W9" s="2">
        <f t="shared" ref="W9:W40" si="0">COUNTIF($I$9:$I$93,I9)</f>
        <v>1</v>
      </c>
      <c r="X9" s="2"/>
      <c r="Y9" s="2"/>
      <c r="Z9" s="2"/>
      <c r="AA9" s="2"/>
      <c r="AB9" s="19"/>
      <c r="AC9" s="21" t="str">
        <f t="shared" ref="AC9:AC40" si="1">LEFT(M9,2)</f>
        <v>16</v>
      </c>
      <c r="AD9" s="19">
        <f>SUM(X9:AB9)</f>
        <v>0</v>
      </c>
      <c r="AE9" s="15">
        <v>1</v>
      </c>
      <c r="AF9" s="15" t="s">
        <v>1</v>
      </c>
      <c r="AG9" s="15" t="b">
        <f t="shared" ref="AG9:AG40" si="2">SUM(AD9:AF9)=Q9</f>
        <v>1</v>
      </c>
      <c r="AH9" s="15"/>
    </row>
    <row r="10" spans="1:34" s="22" customFormat="1" ht="18.75" customHeight="1" x14ac:dyDescent="0.25">
      <c r="A10" s="15">
        <v>2</v>
      </c>
      <c r="B10" s="15" t="s">
        <v>10</v>
      </c>
      <c r="C10" s="15" t="s">
        <v>9</v>
      </c>
      <c r="D10" s="15" t="s">
        <v>258</v>
      </c>
      <c r="E10" s="16">
        <v>43661.398009259261</v>
      </c>
      <c r="F10" s="17" t="s">
        <v>257</v>
      </c>
      <c r="G10" s="15" t="s">
        <v>1</v>
      </c>
      <c r="H10" s="15" t="s">
        <v>1</v>
      </c>
      <c r="I10" s="15" t="s">
        <v>254</v>
      </c>
      <c r="J10" s="18" t="s">
        <v>256</v>
      </c>
      <c r="K10" s="20" t="s">
        <v>255</v>
      </c>
      <c r="L10" s="26" t="s">
        <v>493</v>
      </c>
      <c r="M10" s="15" t="s">
        <v>253</v>
      </c>
      <c r="N10" s="19">
        <v>350000</v>
      </c>
      <c r="O10" s="24"/>
      <c r="P10" s="19"/>
      <c r="Q10" s="15">
        <v>1</v>
      </c>
      <c r="R10" s="19" t="s">
        <v>234</v>
      </c>
      <c r="S10" s="15" t="s">
        <v>42</v>
      </c>
      <c r="T10" s="15" t="s">
        <v>254</v>
      </c>
      <c r="U10" s="15"/>
      <c r="V10" s="15" t="s">
        <v>253</v>
      </c>
      <c r="W10" s="2">
        <f t="shared" si="0"/>
        <v>1</v>
      </c>
      <c r="X10" s="2"/>
      <c r="Y10" s="2"/>
      <c r="Z10" s="2"/>
      <c r="AA10" s="2"/>
      <c r="AB10" s="19"/>
      <c r="AC10" s="21" t="str">
        <f t="shared" si="1"/>
        <v>16</v>
      </c>
      <c r="AD10" s="19"/>
      <c r="AE10" s="2">
        <v>1</v>
      </c>
      <c r="AF10" s="15"/>
      <c r="AG10" s="15" t="b">
        <f t="shared" si="2"/>
        <v>1</v>
      </c>
      <c r="AH10" s="15"/>
    </row>
    <row r="11" spans="1:34" s="22" customFormat="1" ht="18.75" customHeight="1" x14ac:dyDescent="0.25">
      <c r="A11" s="15">
        <v>3</v>
      </c>
      <c r="B11" s="15" t="s">
        <v>10</v>
      </c>
      <c r="C11" s="15" t="s">
        <v>9</v>
      </c>
      <c r="D11" s="15" t="s">
        <v>424</v>
      </c>
      <c r="E11" s="16">
        <v>43634.585775462961</v>
      </c>
      <c r="F11" s="17" t="s">
        <v>423</v>
      </c>
      <c r="G11" s="15" t="s">
        <v>421</v>
      </c>
      <c r="H11" s="15" t="s">
        <v>1</v>
      </c>
      <c r="I11" s="15" t="str">
        <f>T11</f>
        <v>16003550</v>
      </c>
      <c r="J11" s="18" t="str">
        <f>LEFT(F11,LEN(F11)-LEN(K11))</f>
        <v xml:space="preserve">Nguyễn Văn </v>
      </c>
      <c r="K11" s="20" t="s">
        <v>422</v>
      </c>
      <c r="L11" s="26" t="s">
        <v>493</v>
      </c>
      <c r="M11" s="15" t="s">
        <v>421</v>
      </c>
      <c r="N11" s="19">
        <v>350000</v>
      </c>
      <c r="O11" s="20"/>
      <c r="P11" s="19"/>
      <c r="Q11" s="15">
        <f>N11/350000</f>
        <v>1</v>
      </c>
      <c r="R11" s="19" t="s">
        <v>420</v>
      </c>
      <c r="S11" s="19" t="s">
        <v>42</v>
      </c>
      <c r="T11" s="15" t="s">
        <v>419</v>
      </c>
      <c r="U11" s="15"/>
      <c r="V11" s="15" t="s">
        <v>1</v>
      </c>
      <c r="W11" s="2">
        <f t="shared" si="0"/>
        <v>1</v>
      </c>
      <c r="X11" s="2"/>
      <c r="Y11" s="2"/>
      <c r="Z11" s="2"/>
      <c r="AA11" s="2"/>
      <c r="AB11" s="19"/>
      <c r="AC11" s="21" t="str">
        <f t="shared" si="1"/>
        <v>16</v>
      </c>
      <c r="AD11" s="19">
        <f>SUM(X11:AB11)</f>
        <v>0</v>
      </c>
      <c r="AE11" s="15">
        <v>1</v>
      </c>
      <c r="AF11" s="15" t="s">
        <v>1</v>
      </c>
      <c r="AG11" s="15" t="b">
        <f t="shared" si="2"/>
        <v>1</v>
      </c>
      <c r="AH11" s="15"/>
    </row>
    <row r="12" spans="1:34" s="22" customFormat="1" ht="18.75" customHeight="1" x14ac:dyDescent="0.25">
      <c r="A12" s="15">
        <v>4</v>
      </c>
      <c r="B12" s="15" t="s">
        <v>10</v>
      </c>
      <c r="C12" s="15" t="s">
        <v>9</v>
      </c>
      <c r="D12" s="15" t="s">
        <v>52</v>
      </c>
      <c r="E12" s="16">
        <v>43677.585416666669</v>
      </c>
      <c r="F12" s="17" t="s">
        <v>51</v>
      </c>
      <c r="G12" s="15" t="s">
        <v>48</v>
      </c>
      <c r="H12" s="15" t="s">
        <v>1</v>
      </c>
      <c r="I12" s="15" t="s">
        <v>47</v>
      </c>
      <c r="J12" s="18" t="s">
        <v>50</v>
      </c>
      <c r="K12" s="20" t="s">
        <v>49</v>
      </c>
      <c r="L12" s="26" t="s">
        <v>493</v>
      </c>
      <c r="M12" s="15" t="s">
        <v>48</v>
      </c>
      <c r="N12" s="19">
        <v>350000</v>
      </c>
      <c r="O12" s="24"/>
      <c r="P12" s="19"/>
      <c r="Q12" s="15">
        <v>1</v>
      </c>
      <c r="R12" s="19" t="s">
        <v>2</v>
      </c>
      <c r="S12" s="15" t="s">
        <v>42</v>
      </c>
      <c r="T12" s="15" t="s">
        <v>47</v>
      </c>
      <c r="U12" s="15" t="s">
        <v>2</v>
      </c>
      <c r="V12" s="15" t="s">
        <v>1</v>
      </c>
      <c r="W12" s="2">
        <f t="shared" si="0"/>
        <v>1</v>
      </c>
      <c r="X12" s="2"/>
      <c r="Y12" s="2"/>
      <c r="Z12" s="2"/>
      <c r="AA12" s="2"/>
      <c r="AB12" s="19"/>
      <c r="AC12" s="21" t="str">
        <f t="shared" si="1"/>
        <v>16</v>
      </c>
      <c r="AD12" s="19"/>
      <c r="AE12" s="2">
        <v>1</v>
      </c>
      <c r="AF12" s="15"/>
      <c r="AG12" s="15" t="b">
        <f t="shared" si="2"/>
        <v>1</v>
      </c>
      <c r="AH12" s="15"/>
    </row>
    <row r="13" spans="1:34" s="22" customFormat="1" ht="18.75" customHeight="1" x14ac:dyDescent="0.25">
      <c r="A13" s="15">
        <v>5</v>
      </c>
      <c r="B13" s="15" t="s">
        <v>10</v>
      </c>
      <c r="C13" s="15" t="s">
        <v>9</v>
      </c>
      <c r="D13" s="15" t="s">
        <v>430</v>
      </c>
      <c r="E13" s="16">
        <v>43628.297615740739</v>
      </c>
      <c r="F13" s="17" t="s">
        <v>429</v>
      </c>
      <c r="G13" s="15" t="s">
        <v>427</v>
      </c>
      <c r="H13" s="15" t="s">
        <v>1</v>
      </c>
      <c r="I13" s="15" t="str">
        <f>T13</f>
        <v>16002601</v>
      </c>
      <c r="J13" s="18" t="str">
        <f>LEFT(F13,LEN(F13)-LEN(K13))</f>
        <v xml:space="preserve">Phan Tấn </v>
      </c>
      <c r="K13" s="20" t="s">
        <v>428</v>
      </c>
      <c r="L13" s="26" t="s">
        <v>493</v>
      </c>
      <c r="M13" s="15" t="s">
        <v>427</v>
      </c>
      <c r="N13" s="19">
        <v>700000</v>
      </c>
      <c r="O13" s="20"/>
      <c r="P13" s="19"/>
      <c r="Q13" s="15">
        <f>N13/350000</f>
        <v>2</v>
      </c>
      <c r="R13" s="19" t="s">
        <v>426</v>
      </c>
      <c r="S13" s="19" t="s">
        <v>42</v>
      </c>
      <c r="T13" s="15" t="s">
        <v>425</v>
      </c>
      <c r="U13" s="15"/>
      <c r="V13" s="15" t="s">
        <v>1</v>
      </c>
      <c r="W13" s="2">
        <f t="shared" si="0"/>
        <v>1</v>
      </c>
      <c r="X13" s="2"/>
      <c r="Y13" s="2"/>
      <c r="Z13" s="2"/>
      <c r="AA13" s="2"/>
      <c r="AB13" s="19">
        <v>1</v>
      </c>
      <c r="AC13" s="21" t="str">
        <f t="shared" si="1"/>
        <v>16</v>
      </c>
      <c r="AD13" s="19">
        <f>SUM(X13:AB13)</f>
        <v>1</v>
      </c>
      <c r="AE13" s="15">
        <v>1</v>
      </c>
      <c r="AF13" s="15" t="s">
        <v>1</v>
      </c>
      <c r="AG13" s="15" t="b">
        <f t="shared" si="2"/>
        <v>1</v>
      </c>
      <c r="AH13" s="15"/>
    </row>
    <row r="14" spans="1:34" s="22" customFormat="1" ht="18.75" customHeight="1" x14ac:dyDescent="0.25">
      <c r="A14" s="15">
        <v>6</v>
      </c>
      <c r="B14" s="15" t="s">
        <v>10</v>
      </c>
      <c r="C14" s="15" t="s">
        <v>9</v>
      </c>
      <c r="D14" s="15" t="s">
        <v>215</v>
      </c>
      <c r="E14" s="16">
        <v>43668.29515046296</v>
      </c>
      <c r="F14" s="17" t="s">
        <v>214</v>
      </c>
      <c r="G14" s="15" t="s">
        <v>211</v>
      </c>
      <c r="H14" s="15" t="s">
        <v>1</v>
      </c>
      <c r="I14" s="15" t="s">
        <v>210</v>
      </c>
      <c r="J14" s="18" t="s">
        <v>213</v>
      </c>
      <c r="K14" s="20" t="s">
        <v>212</v>
      </c>
      <c r="L14" s="26" t="s">
        <v>493</v>
      </c>
      <c r="M14" s="15" t="s">
        <v>211</v>
      </c>
      <c r="N14" s="19">
        <v>350000</v>
      </c>
      <c r="O14" s="24"/>
      <c r="P14" s="19"/>
      <c r="Q14" s="15">
        <v>1</v>
      </c>
      <c r="R14" s="19" t="s">
        <v>2</v>
      </c>
      <c r="S14" s="15" t="s">
        <v>42</v>
      </c>
      <c r="T14" s="15" t="s">
        <v>210</v>
      </c>
      <c r="U14" s="15" t="s">
        <v>2</v>
      </c>
      <c r="V14" s="15" t="s">
        <v>1</v>
      </c>
      <c r="W14" s="2">
        <f t="shared" si="0"/>
        <v>1</v>
      </c>
      <c r="X14" s="2"/>
      <c r="Y14" s="2"/>
      <c r="Z14" s="2"/>
      <c r="AA14" s="2"/>
      <c r="AB14" s="19"/>
      <c r="AC14" s="21" t="str">
        <f t="shared" si="1"/>
        <v>16</v>
      </c>
      <c r="AD14" s="19"/>
      <c r="AE14" s="2">
        <v>1</v>
      </c>
      <c r="AF14" s="15"/>
      <c r="AG14" s="15" t="b">
        <f t="shared" si="2"/>
        <v>1</v>
      </c>
      <c r="AH14" s="15"/>
    </row>
    <row r="15" spans="1:34" s="22" customFormat="1" ht="18.75" customHeight="1" x14ac:dyDescent="0.25">
      <c r="A15" s="15">
        <v>7</v>
      </c>
      <c r="B15" s="15" t="s">
        <v>10</v>
      </c>
      <c r="C15" s="15" t="s">
        <v>9</v>
      </c>
      <c r="D15" s="15" t="s">
        <v>198</v>
      </c>
      <c r="E15" s="16">
        <v>43668.456307870372</v>
      </c>
      <c r="F15" s="17" t="s">
        <v>197</v>
      </c>
      <c r="G15" s="15" t="s">
        <v>79</v>
      </c>
      <c r="H15" s="15" t="s">
        <v>1</v>
      </c>
      <c r="I15" s="15" t="s">
        <v>194</v>
      </c>
      <c r="J15" s="18" t="s">
        <v>196</v>
      </c>
      <c r="K15" s="20" t="s">
        <v>195</v>
      </c>
      <c r="L15" s="26" t="s">
        <v>493</v>
      </c>
      <c r="M15" s="15" t="s">
        <v>79</v>
      </c>
      <c r="N15" s="19">
        <v>350000</v>
      </c>
      <c r="O15" s="24"/>
      <c r="P15" s="19"/>
      <c r="Q15" s="15">
        <v>1</v>
      </c>
      <c r="R15" s="19" t="s">
        <v>2</v>
      </c>
      <c r="S15" s="15" t="s">
        <v>42</v>
      </c>
      <c r="T15" s="15" t="s">
        <v>194</v>
      </c>
      <c r="U15" s="15" t="s">
        <v>2</v>
      </c>
      <c r="V15" s="15" t="s">
        <v>1</v>
      </c>
      <c r="W15" s="2">
        <f t="shared" si="0"/>
        <v>1</v>
      </c>
      <c r="X15" s="2"/>
      <c r="Y15" s="2"/>
      <c r="Z15" s="2"/>
      <c r="AA15" s="2"/>
      <c r="AB15" s="19"/>
      <c r="AC15" s="21" t="str">
        <f t="shared" si="1"/>
        <v>16</v>
      </c>
      <c r="AD15" s="19"/>
      <c r="AE15" s="2">
        <v>1</v>
      </c>
      <c r="AF15" s="15"/>
      <c r="AG15" s="15" t="b">
        <f t="shared" si="2"/>
        <v>1</v>
      </c>
      <c r="AH15" s="15"/>
    </row>
    <row r="16" spans="1:34" s="22" customFormat="1" ht="18.75" customHeight="1" x14ac:dyDescent="0.25">
      <c r="A16" s="15">
        <v>8</v>
      </c>
      <c r="B16" s="15" t="s">
        <v>10</v>
      </c>
      <c r="C16" s="15" t="s">
        <v>9</v>
      </c>
      <c r="D16" s="15" t="s">
        <v>209</v>
      </c>
      <c r="E16" s="16">
        <v>43668.452673611115</v>
      </c>
      <c r="F16" s="17" t="s">
        <v>208</v>
      </c>
      <c r="G16" s="15" t="s">
        <v>79</v>
      </c>
      <c r="H16" s="15" t="s">
        <v>1</v>
      </c>
      <c r="I16" s="15" t="s">
        <v>205</v>
      </c>
      <c r="J16" s="18" t="s">
        <v>207</v>
      </c>
      <c r="K16" s="20" t="s">
        <v>206</v>
      </c>
      <c r="L16" s="26" t="s">
        <v>493</v>
      </c>
      <c r="M16" s="15" t="s">
        <v>79</v>
      </c>
      <c r="N16" s="19">
        <v>350000</v>
      </c>
      <c r="O16" s="24"/>
      <c r="P16" s="19"/>
      <c r="Q16" s="15">
        <v>1</v>
      </c>
      <c r="R16" s="19" t="s">
        <v>204</v>
      </c>
      <c r="S16" s="15" t="s">
        <v>42</v>
      </c>
      <c r="T16" s="15" t="s">
        <v>205</v>
      </c>
      <c r="U16" s="15" t="s">
        <v>204</v>
      </c>
      <c r="V16" s="15" t="s">
        <v>1</v>
      </c>
      <c r="W16" s="2">
        <f t="shared" si="0"/>
        <v>1</v>
      </c>
      <c r="X16" s="2"/>
      <c r="Y16" s="2"/>
      <c r="Z16" s="2"/>
      <c r="AA16" s="2"/>
      <c r="AB16" s="19"/>
      <c r="AC16" s="21" t="str">
        <f t="shared" si="1"/>
        <v>16</v>
      </c>
      <c r="AD16" s="19"/>
      <c r="AE16" s="2">
        <v>1</v>
      </c>
      <c r="AF16" s="15"/>
      <c r="AG16" s="15" t="b">
        <f t="shared" si="2"/>
        <v>1</v>
      </c>
      <c r="AH16" s="15"/>
    </row>
    <row r="17" spans="1:34" s="22" customFormat="1" ht="18.75" customHeight="1" x14ac:dyDescent="0.25">
      <c r="A17" s="15">
        <v>9</v>
      </c>
      <c r="B17" s="15" t="s">
        <v>10</v>
      </c>
      <c r="C17" s="15" t="s">
        <v>9</v>
      </c>
      <c r="D17" s="15" t="s">
        <v>83</v>
      </c>
      <c r="E17" s="16">
        <v>43676.323437500003</v>
      </c>
      <c r="F17" s="17" t="s">
        <v>82</v>
      </c>
      <c r="G17" s="15" t="s">
        <v>79</v>
      </c>
      <c r="H17" s="15" t="s">
        <v>1</v>
      </c>
      <c r="I17" s="15" t="s">
        <v>78</v>
      </c>
      <c r="J17" s="18" t="s">
        <v>81</v>
      </c>
      <c r="K17" s="20" t="s">
        <v>80</v>
      </c>
      <c r="L17" s="26" t="s">
        <v>493</v>
      </c>
      <c r="M17" s="15" t="s">
        <v>79</v>
      </c>
      <c r="N17" s="19">
        <v>350000</v>
      </c>
      <c r="O17" s="24"/>
      <c r="P17" s="19"/>
      <c r="Q17" s="15">
        <v>1</v>
      </c>
      <c r="R17" s="19" t="s">
        <v>2</v>
      </c>
      <c r="S17" s="15" t="s">
        <v>42</v>
      </c>
      <c r="T17" s="15" t="s">
        <v>78</v>
      </c>
      <c r="U17" s="15" t="s">
        <v>2</v>
      </c>
      <c r="V17" s="15" t="s">
        <v>1</v>
      </c>
      <c r="W17" s="2">
        <f t="shared" si="0"/>
        <v>1</v>
      </c>
      <c r="X17" s="2"/>
      <c r="Y17" s="2"/>
      <c r="Z17" s="2"/>
      <c r="AA17" s="2"/>
      <c r="AB17" s="19"/>
      <c r="AC17" s="21" t="str">
        <f t="shared" si="1"/>
        <v>16</v>
      </c>
      <c r="AD17" s="19"/>
      <c r="AE17" s="2">
        <v>1</v>
      </c>
      <c r="AF17" s="15"/>
      <c r="AG17" s="15" t="b">
        <f t="shared" si="2"/>
        <v>1</v>
      </c>
      <c r="AH17" s="15"/>
    </row>
    <row r="18" spans="1:34" s="22" customFormat="1" ht="18.75" customHeight="1" x14ac:dyDescent="0.25">
      <c r="A18" s="15">
        <v>10</v>
      </c>
      <c r="B18" s="15" t="s">
        <v>10</v>
      </c>
      <c r="C18" s="15" t="s">
        <v>9</v>
      </c>
      <c r="D18" s="15" t="s">
        <v>117</v>
      </c>
      <c r="E18" s="16">
        <v>43675.319201388891</v>
      </c>
      <c r="F18" s="17" t="s">
        <v>116</v>
      </c>
      <c r="G18" s="15" t="s">
        <v>113</v>
      </c>
      <c r="H18" s="15" t="s">
        <v>1</v>
      </c>
      <c r="I18" s="15" t="s">
        <v>112</v>
      </c>
      <c r="J18" s="18" t="s">
        <v>115</v>
      </c>
      <c r="K18" s="20" t="s">
        <v>114</v>
      </c>
      <c r="L18" s="26" t="s">
        <v>493</v>
      </c>
      <c r="M18" s="15" t="s">
        <v>113</v>
      </c>
      <c r="N18" s="19">
        <v>350000</v>
      </c>
      <c r="O18" s="24"/>
      <c r="P18" s="19"/>
      <c r="Q18" s="15">
        <v>1</v>
      </c>
      <c r="R18" s="19" t="s">
        <v>2</v>
      </c>
      <c r="S18" s="15" t="s">
        <v>42</v>
      </c>
      <c r="T18" s="15" t="s">
        <v>112</v>
      </c>
      <c r="U18" s="15" t="s">
        <v>2</v>
      </c>
      <c r="V18" s="15" t="s">
        <v>1</v>
      </c>
      <c r="W18" s="2">
        <f t="shared" si="0"/>
        <v>1</v>
      </c>
      <c r="X18" s="2"/>
      <c r="Y18" s="2"/>
      <c r="Z18" s="2"/>
      <c r="AA18" s="2"/>
      <c r="AB18" s="19"/>
      <c r="AC18" s="21" t="str">
        <f t="shared" si="1"/>
        <v>16</v>
      </c>
      <c r="AD18" s="19"/>
      <c r="AE18" s="2">
        <v>1</v>
      </c>
      <c r="AF18" s="15"/>
      <c r="AG18" s="15" t="b">
        <f t="shared" si="2"/>
        <v>1</v>
      </c>
      <c r="AH18" s="15"/>
    </row>
    <row r="19" spans="1:34" s="22" customFormat="1" ht="18.75" customHeight="1" x14ac:dyDescent="0.25">
      <c r="A19" s="15">
        <v>11</v>
      </c>
      <c r="B19" s="15" t="s">
        <v>10</v>
      </c>
      <c r="C19" s="15" t="s">
        <v>9</v>
      </c>
      <c r="D19" s="15" t="s">
        <v>404</v>
      </c>
      <c r="E19" s="16">
        <v>43636.441087962965</v>
      </c>
      <c r="F19" s="17" t="s">
        <v>403</v>
      </c>
      <c r="G19" s="15" t="s">
        <v>402</v>
      </c>
      <c r="H19" s="15" t="s">
        <v>1</v>
      </c>
      <c r="I19" s="15" t="str">
        <f>T19</f>
        <v>16002906</v>
      </c>
      <c r="J19" s="18" t="str">
        <f>LEFT(F19,LEN(F19)-LEN(K19))</f>
        <v xml:space="preserve">Ngô Khắc </v>
      </c>
      <c r="K19" s="20" t="s">
        <v>86</v>
      </c>
      <c r="L19" s="26" t="s">
        <v>493</v>
      </c>
      <c r="M19" s="15" t="s">
        <v>402</v>
      </c>
      <c r="N19" s="19">
        <v>350000</v>
      </c>
      <c r="O19" s="20"/>
      <c r="P19" s="19"/>
      <c r="Q19" s="15">
        <f>N19/350000</f>
        <v>1</v>
      </c>
      <c r="R19" s="19" t="s">
        <v>401</v>
      </c>
      <c r="S19" s="19" t="s">
        <v>42</v>
      </c>
      <c r="T19" s="15" t="s">
        <v>400</v>
      </c>
      <c r="U19" s="15"/>
      <c r="V19" s="15" t="s">
        <v>1</v>
      </c>
      <c r="W19" s="2">
        <f t="shared" si="0"/>
        <v>1</v>
      </c>
      <c r="X19" s="2"/>
      <c r="Y19" s="2"/>
      <c r="Z19" s="2"/>
      <c r="AA19" s="2"/>
      <c r="AB19" s="19"/>
      <c r="AC19" s="21" t="str">
        <f t="shared" si="1"/>
        <v>16</v>
      </c>
      <c r="AD19" s="19">
        <f>SUM(X19:AB19)</f>
        <v>0</v>
      </c>
      <c r="AE19" s="15">
        <v>1</v>
      </c>
      <c r="AF19" s="15" t="s">
        <v>1</v>
      </c>
      <c r="AG19" s="15" t="b">
        <f t="shared" si="2"/>
        <v>1</v>
      </c>
      <c r="AH19" s="15"/>
    </row>
    <row r="20" spans="1:34" s="22" customFormat="1" ht="21" customHeight="1" x14ac:dyDescent="0.25">
      <c r="A20" s="15">
        <v>12</v>
      </c>
      <c r="B20" s="15" t="s">
        <v>10</v>
      </c>
      <c r="C20" s="15" t="s">
        <v>9</v>
      </c>
      <c r="D20" s="15" t="s">
        <v>435</v>
      </c>
      <c r="E20" s="16">
        <v>43627.449953703705</v>
      </c>
      <c r="F20" s="17" t="s">
        <v>434</v>
      </c>
      <c r="G20" s="15" t="s">
        <v>432</v>
      </c>
      <c r="H20" s="15" t="s">
        <v>1</v>
      </c>
      <c r="I20" s="15" t="str">
        <f>T20</f>
        <v>16003513</v>
      </c>
      <c r="J20" s="18" t="str">
        <f>LEFT(F20,LEN(F20)-LEN(K20))</f>
        <v xml:space="preserve">Biện Xuân </v>
      </c>
      <c r="K20" s="20" t="s">
        <v>433</v>
      </c>
      <c r="L20" s="26" t="s">
        <v>493</v>
      </c>
      <c r="M20" s="15" t="s">
        <v>432</v>
      </c>
      <c r="N20" s="19">
        <v>350000</v>
      </c>
      <c r="O20" s="20"/>
      <c r="P20" s="19"/>
      <c r="Q20" s="15">
        <f>N20/350000</f>
        <v>1</v>
      </c>
      <c r="R20" s="19" t="s">
        <v>401</v>
      </c>
      <c r="S20" s="19" t="s">
        <v>42</v>
      </c>
      <c r="T20" s="15" t="s">
        <v>431</v>
      </c>
      <c r="U20" s="15"/>
      <c r="V20" s="15" t="s">
        <v>1</v>
      </c>
      <c r="W20" s="2">
        <f t="shared" si="0"/>
        <v>1</v>
      </c>
      <c r="X20" s="2"/>
      <c r="Y20" s="2"/>
      <c r="Z20" s="2"/>
      <c r="AA20" s="2"/>
      <c r="AB20" s="19"/>
      <c r="AC20" s="21" t="str">
        <f t="shared" si="1"/>
        <v>16</v>
      </c>
      <c r="AD20" s="19">
        <f>SUM(X20:AB20)</f>
        <v>0</v>
      </c>
      <c r="AE20" s="15">
        <v>1</v>
      </c>
      <c r="AF20" s="15" t="s">
        <v>1</v>
      </c>
      <c r="AG20" s="15" t="b">
        <f t="shared" si="2"/>
        <v>1</v>
      </c>
      <c r="AH20" s="15"/>
    </row>
    <row r="21" spans="1:34" s="22" customFormat="1" ht="18.75" customHeight="1" x14ac:dyDescent="0.25">
      <c r="A21" s="15">
        <v>13</v>
      </c>
      <c r="B21" s="15" t="s">
        <v>10</v>
      </c>
      <c r="C21" s="15" t="s">
        <v>9</v>
      </c>
      <c r="D21" s="15" t="s">
        <v>238</v>
      </c>
      <c r="E21" s="16">
        <v>43661.599918981483</v>
      </c>
      <c r="F21" s="17" t="s">
        <v>237</v>
      </c>
      <c r="G21" s="15" t="s">
        <v>1</v>
      </c>
      <c r="H21" s="15" t="s">
        <v>1</v>
      </c>
      <c r="I21" s="15" t="s">
        <v>233</v>
      </c>
      <c r="J21" s="18" t="s">
        <v>236</v>
      </c>
      <c r="K21" s="20" t="s">
        <v>235</v>
      </c>
      <c r="L21" s="26" t="s">
        <v>493</v>
      </c>
      <c r="M21" s="15" t="s">
        <v>232</v>
      </c>
      <c r="N21" s="19">
        <v>350000</v>
      </c>
      <c r="O21" s="24"/>
      <c r="P21" s="19"/>
      <c r="Q21" s="15">
        <v>1</v>
      </c>
      <c r="R21" s="19" t="s">
        <v>234</v>
      </c>
      <c r="S21" s="15" t="s">
        <v>42</v>
      </c>
      <c r="T21" s="15" t="s">
        <v>233</v>
      </c>
      <c r="U21" s="15"/>
      <c r="V21" s="15" t="s">
        <v>232</v>
      </c>
      <c r="W21" s="2">
        <f t="shared" si="0"/>
        <v>1</v>
      </c>
      <c r="X21" s="2"/>
      <c r="Y21" s="2"/>
      <c r="Z21" s="2"/>
      <c r="AA21" s="2"/>
      <c r="AB21" s="19"/>
      <c r="AC21" s="21" t="str">
        <f t="shared" si="1"/>
        <v>16</v>
      </c>
      <c r="AD21" s="19"/>
      <c r="AE21" s="2">
        <v>1</v>
      </c>
      <c r="AF21" s="15"/>
      <c r="AG21" s="15" t="b">
        <f t="shared" si="2"/>
        <v>1</v>
      </c>
      <c r="AH21" s="15"/>
    </row>
    <row r="22" spans="1:34" s="22" customFormat="1" ht="18.75" customHeight="1" x14ac:dyDescent="0.25">
      <c r="A22" s="15">
        <v>14</v>
      </c>
      <c r="B22" s="15" t="s">
        <v>10</v>
      </c>
      <c r="C22" s="15" t="s">
        <v>9</v>
      </c>
      <c r="D22" s="15" t="s">
        <v>336</v>
      </c>
      <c r="E22" s="16">
        <v>43652.360543981478</v>
      </c>
      <c r="F22" s="17" t="s">
        <v>335</v>
      </c>
      <c r="G22" s="15" t="s">
        <v>333</v>
      </c>
      <c r="H22" s="15" t="s">
        <v>1</v>
      </c>
      <c r="I22" s="15" t="str">
        <f>T22</f>
        <v>16001163</v>
      </c>
      <c r="J22" s="18" t="str">
        <f>LEFT(F22,LEN(F22)-LEN(K22))</f>
        <v xml:space="preserve">Trương Quốc </v>
      </c>
      <c r="K22" s="20" t="s">
        <v>334</v>
      </c>
      <c r="L22" s="26" t="s">
        <v>493</v>
      </c>
      <c r="M22" s="15" t="s">
        <v>333</v>
      </c>
      <c r="N22" s="19">
        <v>350000</v>
      </c>
      <c r="O22" s="24"/>
      <c r="P22" s="19"/>
      <c r="Q22" s="15">
        <f>N22/350000</f>
        <v>1</v>
      </c>
      <c r="R22" s="19" t="s">
        <v>332</v>
      </c>
      <c r="S22" s="15" t="s">
        <v>42</v>
      </c>
      <c r="T22" s="15" t="s">
        <v>331</v>
      </c>
      <c r="U22" s="15"/>
      <c r="V22" s="15" t="s">
        <v>1</v>
      </c>
      <c r="W22" s="2">
        <f t="shared" si="0"/>
        <v>1</v>
      </c>
      <c r="X22" s="2"/>
      <c r="Y22" s="2"/>
      <c r="Z22" s="2"/>
      <c r="AA22" s="2"/>
      <c r="AB22" s="19"/>
      <c r="AC22" s="21" t="str">
        <f t="shared" si="1"/>
        <v>16</v>
      </c>
      <c r="AD22" s="19">
        <f>SUM(X22:AB22)</f>
        <v>0</v>
      </c>
      <c r="AE22" s="2">
        <v>1</v>
      </c>
      <c r="AF22" s="15"/>
      <c r="AG22" s="15" t="b">
        <f t="shared" si="2"/>
        <v>1</v>
      </c>
      <c r="AH22" s="15"/>
    </row>
    <row r="23" spans="1:34" s="22" customFormat="1" ht="23.25" customHeight="1" x14ac:dyDescent="0.25">
      <c r="A23" s="15">
        <v>15</v>
      </c>
      <c r="B23" s="15" t="s">
        <v>10</v>
      </c>
      <c r="C23" s="15" t="s">
        <v>9</v>
      </c>
      <c r="D23" s="15" t="s">
        <v>164</v>
      </c>
      <c r="E23" s="16">
        <v>43670.5940625</v>
      </c>
      <c r="F23" s="17" t="s">
        <v>163</v>
      </c>
      <c r="G23" s="15" t="s">
        <v>160</v>
      </c>
      <c r="H23" s="15" t="s">
        <v>1</v>
      </c>
      <c r="I23" s="15" t="s">
        <v>159</v>
      </c>
      <c r="J23" s="18" t="s">
        <v>162</v>
      </c>
      <c r="K23" s="20" t="s">
        <v>161</v>
      </c>
      <c r="L23" s="26" t="s">
        <v>493</v>
      </c>
      <c r="M23" s="15" t="s">
        <v>160</v>
      </c>
      <c r="N23" s="19">
        <v>350000</v>
      </c>
      <c r="O23" s="24"/>
      <c r="P23" s="19"/>
      <c r="Q23" s="15">
        <v>1</v>
      </c>
      <c r="R23" s="19" t="s">
        <v>2</v>
      </c>
      <c r="S23" s="15" t="s">
        <v>42</v>
      </c>
      <c r="T23" s="15" t="s">
        <v>159</v>
      </c>
      <c r="U23" s="15" t="s">
        <v>2</v>
      </c>
      <c r="V23" s="15" t="s">
        <v>1</v>
      </c>
      <c r="W23" s="2">
        <f t="shared" si="0"/>
        <v>1</v>
      </c>
      <c r="X23" s="2"/>
      <c r="Y23" s="2"/>
      <c r="Z23" s="2"/>
      <c r="AA23" s="2"/>
      <c r="AB23" s="19"/>
      <c r="AC23" s="21" t="str">
        <f t="shared" si="1"/>
        <v>16</v>
      </c>
      <c r="AD23" s="19"/>
      <c r="AE23" s="2">
        <v>1</v>
      </c>
      <c r="AF23" s="15"/>
      <c r="AG23" s="15" t="b">
        <f t="shared" si="2"/>
        <v>1</v>
      </c>
      <c r="AH23" s="15"/>
    </row>
    <row r="24" spans="1:34" s="22" customFormat="1" ht="23.25" customHeight="1" x14ac:dyDescent="0.25">
      <c r="A24" s="15">
        <v>16</v>
      </c>
      <c r="B24" s="15" t="s">
        <v>10</v>
      </c>
      <c r="C24" s="15" t="s">
        <v>9</v>
      </c>
      <c r="D24" s="15" t="s">
        <v>99</v>
      </c>
      <c r="E24" s="16">
        <v>43675.621030092596</v>
      </c>
      <c r="F24" s="17" t="s">
        <v>98</v>
      </c>
      <c r="G24" s="15" t="s">
        <v>95</v>
      </c>
      <c r="H24" s="15" t="s">
        <v>1</v>
      </c>
      <c r="I24" s="15" t="s">
        <v>94</v>
      </c>
      <c r="J24" s="18" t="s">
        <v>97</v>
      </c>
      <c r="K24" s="20" t="s">
        <v>96</v>
      </c>
      <c r="L24" s="26" t="s">
        <v>493</v>
      </c>
      <c r="M24" s="15" t="s">
        <v>95</v>
      </c>
      <c r="N24" s="19">
        <v>350000</v>
      </c>
      <c r="O24" s="24"/>
      <c r="P24" s="19"/>
      <c r="Q24" s="15">
        <v>1</v>
      </c>
      <c r="R24" s="19" t="s">
        <v>2</v>
      </c>
      <c r="S24" s="15" t="s">
        <v>42</v>
      </c>
      <c r="T24" s="15" t="s">
        <v>94</v>
      </c>
      <c r="U24" s="15" t="s">
        <v>2</v>
      </c>
      <c r="V24" s="15" t="s">
        <v>1</v>
      </c>
      <c r="W24" s="2">
        <f t="shared" si="0"/>
        <v>1</v>
      </c>
      <c r="X24" s="2"/>
      <c r="Y24" s="2"/>
      <c r="Z24" s="2"/>
      <c r="AA24" s="2"/>
      <c r="AB24" s="19"/>
      <c r="AC24" s="21" t="str">
        <f t="shared" si="1"/>
        <v>16</v>
      </c>
      <c r="AD24" s="19"/>
      <c r="AE24" s="2">
        <v>1</v>
      </c>
      <c r="AF24" s="15"/>
      <c r="AG24" s="15" t="b">
        <f t="shared" si="2"/>
        <v>1</v>
      </c>
      <c r="AH24" s="15"/>
    </row>
    <row r="25" spans="1:34" s="22" customFormat="1" ht="18.75" customHeight="1" x14ac:dyDescent="0.25">
      <c r="A25" s="15">
        <v>17</v>
      </c>
      <c r="B25" s="15" t="s">
        <v>10</v>
      </c>
      <c r="C25" s="15" t="s">
        <v>9</v>
      </c>
      <c r="D25" s="15" t="s">
        <v>105</v>
      </c>
      <c r="E25" s="16">
        <v>43675.619375000002</v>
      </c>
      <c r="F25" s="17" t="s">
        <v>104</v>
      </c>
      <c r="G25" s="15" t="s">
        <v>95</v>
      </c>
      <c r="H25" s="15" t="s">
        <v>1</v>
      </c>
      <c r="I25" s="15" t="s">
        <v>101</v>
      </c>
      <c r="J25" s="18" t="s">
        <v>103</v>
      </c>
      <c r="K25" s="20" t="s">
        <v>102</v>
      </c>
      <c r="L25" s="26" t="s">
        <v>493</v>
      </c>
      <c r="M25" s="15" t="s">
        <v>95</v>
      </c>
      <c r="N25" s="19">
        <v>350000</v>
      </c>
      <c r="O25" s="24"/>
      <c r="P25" s="19"/>
      <c r="Q25" s="15">
        <v>1</v>
      </c>
      <c r="R25" s="19" t="s">
        <v>100</v>
      </c>
      <c r="S25" s="15" t="s">
        <v>42</v>
      </c>
      <c r="T25" s="15" t="s">
        <v>101</v>
      </c>
      <c r="U25" s="15" t="s">
        <v>100</v>
      </c>
      <c r="V25" s="15" t="s">
        <v>1</v>
      </c>
      <c r="W25" s="2">
        <f t="shared" si="0"/>
        <v>1</v>
      </c>
      <c r="X25" s="2"/>
      <c r="Y25" s="2"/>
      <c r="Z25" s="2"/>
      <c r="AA25" s="2"/>
      <c r="AB25" s="19"/>
      <c r="AC25" s="21" t="str">
        <f t="shared" si="1"/>
        <v>16</v>
      </c>
      <c r="AD25" s="19"/>
      <c r="AE25" s="2">
        <v>1</v>
      </c>
      <c r="AF25" s="15"/>
      <c r="AG25" s="15" t="b">
        <f t="shared" si="2"/>
        <v>1</v>
      </c>
      <c r="AH25" s="15"/>
    </row>
    <row r="26" spans="1:34" s="22" customFormat="1" ht="18.75" customHeight="1" x14ac:dyDescent="0.25">
      <c r="A26" s="15">
        <v>18</v>
      </c>
      <c r="B26" s="15" t="s">
        <v>10</v>
      </c>
      <c r="C26" s="15" t="s">
        <v>9</v>
      </c>
      <c r="D26" s="15" t="s">
        <v>252</v>
      </c>
      <c r="E26" s="16">
        <v>43661.438726851855</v>
      </c>
      <c r="F26" s="17" t="s">
        <v>251</v>
      </c>
      <c r="G26" s="15" t="s">
        <v>1</v>
      </c>
      <c r="H26" s="15" t="s">
        <v>1</v>
      </c>
      <c r="I26" s="15" t="s">
        <v>250</v>
      </c>
      <c r="J26" s="18" t="s">
        <v>162</v>
      </c>
      <c r="K26" s="20" t="s">
        <v>36</v>
      </c>
      <c r="L26" s="26" t="s">
        <v>493</v>
      </c>
      <c r="M26" s="15" t="s">
        <v>249</v>
      </c>
      <c r="N26" s="19">
        <v>350000</v>
      </c>
      <c r="O26" s="24"/>
      <c r="P26" s="19"/>
      <c r="Q26" s="15">
        <v>1</v>
      </c>
      <c r="R26" s="19" t="s">
        <v>228</v>
      </c>
      <c r="S26" s="15" t="s">
        <v>42</v>
      </c>
      <c r="T26" s="15" t="s">
        <v>250</v>
      </c>
      <c r="U26" s="15"/>
      <c r="V26" s="15" t="s">
        <v>249</v>
      </c>
      <c r="W26" s="2">
        <f t="shared" si="0"/>
        <v>1</v>
      </c>
      <c r="X26" s="2"/>
      <c r="Y26" s="2"/>
      <c r="Z26" s="2"/>
      <c r="AA26" s="2"/>
      <c r="AB26" s="19"/>
      <c r="AC26" s="21" t="str">
        <f t="shared" si="1"/>
        <v>16</v>
      </c>
      <c r="AD26" s="19"/>
      <c r="AE26" s="2">
        <v>1</v>
      </c>
      <c r="AF26" s="15"/>
      <c r="AG26" s="15" t="b">
        <f t="shared" si="2"/>
        <v>1</v>
      </c>
      <c r="AH26" s="15"/>
    </row>
    <row r="27" spans="1:34" s="22" customFormat="1" ht="18.75" customHeight="1" x14ac:dyDescent="0.25">
      <c r="A27" s="15">
        <v>19</v>
      </c>
      <c r="B27" s="15" t="s">
        <v>10</v>
      </c>
      <c r="C27" s="15" t="s">
        <v>9</v>
      </c>
      <c r="D27" s="15" t="s">
        <v>325</v>
      </c>
      <c r="E27" s="16">
        <v>43654.659259259257</v>
      </c>
      <c r="F27" s="17" t="s">
        <v>324</v>
      </c>
      <c r="G27" s="15" t="s">
        <v>323</v>
      </c>
      <c r="H27" s="15" t="s">
        <v>1</v>
      </c>
      <c r="I27" s="15" t="s">
        <v>321</v>
      </c>
      <c r="J27" s="18" t="str">
        <f>LEFT(F27,LEN(F27)-LEN(K27))</f>
        <v xml:space="preserve">Nguyễn Lê Chí </v>
      </c>
      <c r="K27" s="20" t="s">
        <v>60</v>
      </c>
      <c r="L27" s="26" t="s">
        <v>493</v>
      </c>
      <c r="M27" s="15" t="s">
        <v>323</v>
      </c>
      <c r="N27" s="19">
        <v>350000</v>
      </c>
      <c r="O27" s="24"/>
      <c r="P27" s="19"/>
      <c r="Q27" s="15">
        <f>N27/350000</f>
        <v>1</v>
      </c>
      <c r="R27" s="19" t="s">
        <v>322</v>
      </c>
      <c r="S27" s="15" t="s">
        <v>42</v>
      </c>
      <c r="T27" s="15" t="s">
        <v>321</v>
      </c>
      <c r="U27" s="15"/>
      <c r="V27" s="15" t="s">
        <v>1</v>
      </c>
      <c r="W27" s="2">
        <f t="shared" si="0"/>
        <v>1</v>
      </c>
      <c r="X27" s="2"/>
      <c r="Y27" s="2"/>
      <c r="Z27" s="2"/>
      <c r="AA27" s="2"/>
      <c r="AB27" s="19"/>
      <c r="AC27" s="21" t="str">
        <f t="shared" si="1"/>
        <v>17</v>
      </c>
      <c r="AD27" s="19">
        <f>SUM(X27:AB27)</f>
        <v>0</v>
      </c>
      <c r="AE27" s="2">
        <v>1</v>
      </c>
      <c r="AF27" s="15"/>
      <c r="AG27" s="15" t="b">
        <f t="shared" si="2"/>
        <v>1</v>
      </c>
      <c r="AH27" s="15"/>
    </row>
    <row r="28" spans="1:34" s="22" customFormat="1" ht="18.75" customHeight="1" x14ac:dyDescent="0.25">
      <c r="A28" s="15">
        <v>20</v>
      </c>
      <c r="B28" s="15" t="s">
        <v>10</v>
      </c>
      <c r="C28" s="15" t="s">
        <v>9</v>
      </c>
      <c r="D28" s="15" t="s">
        <v>219</v>
      </c>
      <c r="E28" s="16">
        <v>43664.326192129629</v>
      </c>
      <c r="F28" s="17" t="s">
        <v>218</v>
      </c>
      <c r="G28" s="15" t="s">
        <v>217</v>
      </c>
      <c r="H28" s="15" t="s">
        <v>1</v>
      </c>
      <c r="I28" s="15" t="s">
        <v>216</v>
      </c>
      <c r="J28" s="18" t="s">
        <v>26</v>
      </c>
      <c r="K28" s="20" t="s">
        <v>166</v>
      </c>
      <c r="L28" s="26" t="s">
        <v>493</v>
      </c>
      <c r="M28" s="15" t="s">
        <v>217</v>
      </c>
      <c r="N28" s="19">
        <v>350000</v>
      </c>
      <c r="O28" s="15"/>
      <c r="P28" s="19"/>
      <c r="Q28" s="15">
        <v>1</v>
      </c>
      <c r="R28" s="19" t="s">
        <v>2</v>
      </c>
      <c r="S28" s="15" t="s">
        <v>42</v>
      </c>
      <c r="T28" s="15" t="s">
        <v>216</v>
      </c>
      <c r="U28" s="15"/>
      <c r="V28" s="15" t="s">
        <v>1</v>
      </c>
      <c r="W28" s="2">
        <f t="shared" si="0"/>
        <v>1</v>
      </c>
      <c r="X28" s="2"/>
      <c r="Y28" s="2"/>
      <c r="Z28" s="2"/>
      <c r="AA28" s="2"/>
      <c r="AB28" s="19"/>
      <c r="AC28" s="21" t="str">
        <f t="shared" si="1"/>
        <v>17</v>
      </c>
      <c r="AD28" s="19"/>
      <c r="AE28" s="2">
        <v>1</v>
      </c>
      <c r="AF28" s="15"/>
      <c r="AG28" s="15" t="b">
        <f t="shared" si="2"/>
        <v>1</v>
      </c>
      <c r="AH28" s="15"/>
    </row>
    <row r="29" spans="1:34" s="22" customFormat="1" ht="18.75" customHeight="1" x14ac:dyDescent="0.25">
      <c r="A29" s="15">
        <v>21</v>
      </c>
      <c r="B29" s="15" t="s">
        <v>10</v>
      </c>
      <c r="C29" s="15" t="s">
        <v>9</v>
      </c>
      <c r="D29" s="15" t="s">
        <v>134</v>
      </c>
      <c r="E29" s="16">
        <v>43673.441516203704</v>
      </c>
      <c r="F29" s="17" t="s">
        <v>133</v>
      </c>
      <c r="G29" s="15" t="s">
        <v>130</v>
      </c>
      <c r="H29" s="15" t="s">
        <v>1</v>
      </c>
      <c r="I29" s="15" t="s">
        <v>129</v>
      </c>
      <c r="J29" s="18" t="s">
        <v>132</v>
      </c>
      <c r="K29" s="20" t="s">
        <v>131</v>
      </c>
      <c r="L29" s="26" t="s">
        <v>493</v>
      </c>
      <c r="M29" s="15" t="s">
        <v>130</v>
      </c>
      <c r="N29" s="19">
        <v>350000</v>
      </c>
      <c r="O29" s="15"/>
      <c r="P29" s="19"/>
      <c r="Q29" s="15">
        <v>1</v>
      </c>
      <c r="R29" s="19" t="s">
        <v>2</v>
      </c>
      <c r="S29" s="15" t="s">
        <v>42</v>
      </c>
      <c r="T29" s="15" t="s">
        <v>129</v>
      </c>
      <c r="U29" s="15" t="s">
        <v>2</v>
      </c>
      <c r="V29" s="15" t="s">
        <v>1</v>
      </c>
      <c r="W29" s="2">
        <f t="shared" si="0"/>
        <v>1</v>
      </c>
      <c r="X29" s="2"/>
      <c r="Y29" s="2"/>
      <c r="Z29" s="2"/>
      <c r="AA29" s="2"/>
      <c r="AB29" s="19"/>
      <c r="AC29" s="21" t="str">
        <f t="shared" si="1"/>
        <v>17</v>
      </c>
      <c r="AD29" s="19"/>
      <c r="AE29" s="2">
        <v>1</v>
      </c>
      <c r="AF29" s="15"/>
      <c r="AG29" s="15" t="b">
        <f t="shared" si="2"/>
        <v>1</v>
      </c>
      <c r="AH29" s="15"/>
    </row>
    <row r="30" spans="1:34" s="22" customFormat="1" ht="18.75" customHeight="1" x14ac:dyDescent="0.25">
      <c r="A30" s="15">
        <v>22</v>
      </c>
      <c r="B30" s="15" t="s">
        <v>10</v>
      </c>
      <c r="C30" s="15" t="s">
        <v>9</v>
      </c>
      <c r="D30" s="15" t="s">
        <v>128</v>
      </c>
      <c r="E30" s="16">
        <v>43673.442812499998</v>
      </c>
      <c r="F30" s="17" t="s">
        <v>127</v>
      </c>
      <c r="G30" s="15" t="s">
        <v>124</v>
      </c>
      <c r="H30" s="15" t="s">
        <v>1</v>
      </c>
      <c r="I30" s="15" t="s">
        <v>123</v>
      </c>
      <c r="J30" s="18" t="s">
        <v>126</v>
      </c>
      <c r="K30" s="20" t="s">
        <v>125</v>
      </c>
      <c r="L30" s="26" t="s">
        <v>493</v>
      </c>
      <c r="M30" s="15" t="s">
        <v>124</v>
      </c>
      <c r="N30" s="19">
        <v>350000</v>
      </c>
      <c r="O30" s="15"/>
      <c r="P30" s="19"/>
      <c r="Q30" s="15">
        <v>1</v>
      </c>
      <c r="R30" s="19" t="s">
        <v>2</v>
      </c>
      <c r="S30" s="15" t="s">
        <v>42</v>
      </c>
      <c r="T30" s="15" t="s">
        <v>123</v>
      </c>
      <c r="U30" s="15" t="s">
        <v>2</v>
      </c>
      <c r="V30" s="15" t="s">
        <v>1</v>
      </c>
      <c r="W30" s="2">
        <f t="shared" si="0"/>
        <v>1</v>
      </c>
      <c r="X30" s="2"/>
      <c r="Y30" s="2"/>
      <c r="Z30" s="2"/>
      <c r="AA30" s="2"/>
      <c r="AB30" s="19"/>
      <c r="AC30" s="21" t="str">
        <f t="shared" si="1"/>
        <v>17</v>
      </c>
      <c r="AD30" s="19"/>
      <c r="AE30" s="2">
        <v>1</v>
      </c>
      <c r="AF30" s="15"/>
      <c r="AG30" s="15" t="b">
        <f t="shared" si="2"/>
        <v>1</v>
      </c>
      <c r="AH30" s="15"/>
    </row>
    <row r="31" spans="1:34" s="22" customFormat="1" ht="18.75" customHeight="1" x14ac:dyDescent="0.25">
      <c r="A31" s="15">
        <v>23</v>
      </c>
      <c r="B31" s="15" t="s">
        <v>10</v>
      </c>
      <c r="C31" s="15" t="s">
        <v>9</v>
      </c>
      <c r="D31" s="15" t="s">
        <v>188</v>
      </c>
      <c r="E31" s="16">
        <v>43668.592465277776</v>
      </c>
      <c r="F31" s="17" t="s">
        <v>187</v>
      </c>
      <c r="G31" s="15" t="s">
        <v>184</v>
      </c>
      <c r="H31" s="15" t="s">
        <v>1</v>
      </c>
      <c r="I31" s="15" t="s">
        <v>183</v>
      </c>
      <c r="J31" s="18" t="s">
        <v>186</v>
      </c>
      <c r="K31" s="20" t="s">
        <v>185</v>
      </c>
      <c r="L31" s="26" t="s">
        <v>493</v>
      </c>
      <c r="M31" s="15" t="s">
        <v>184</v>
      </c>
      <c r="N31" s="19">
        <v>350000</v>
      </c>
      <c r="O31" s="15"/>
      <c r="P31" s="19"/>
      <c r="Q31" s="15">
        <v>1</v>
      </c>
      <c r="R31" s="19" t="s">
        <v>182</v>
      </c>
      <c r="S31" s="15" t="s">
        <v>42</v>
      </c>
      <c r="T31" s="15" t="s">
        <v>183</v>
      </c>
      <c r="U31" s="15" t="s">
        <v>182</v>
      </c>
      <c r="V31" s="15" t="s">
        <v>1</v>
      </c>
      <c r="W31" s="2">
        <f t="shared" si="0"/>
        <v>1</v>
      </c>
      <c r="X31" s="2"/>
      <c r="Y31" s="2"/>
      <c r="Z31" s="2"/>
      <c r="AA31" s="2"/>
      <c r="AB31" s="19"/>
      <c r="AC31" s="21" t="str">
        <f t="shared" si="1"/>
        <v>17</v>
      </c>
      <c r="AD31" s="19"/>
      <c r="AE31" s="2">
        <v>1</v>
      </c>
      <c r="AF31" s="15"/>
      <c r="AG31" s="15" t="b">
        <f t="shared" si="2"/>
        <v>1</v>
      </c>
      <c r="AH31" s="15"/>
    </row>
    <row r="32" spans="1:34" s="22" customFormat="1" ht="18.75" customHeight="1" x14ac:dyDescent="0.25">
      <c r="A32" s="15">
        <v>24</v>
      </c>
      <c r="B32" s="15" t="s">
        <v>10</v>
      </c>
      <c r="C32" s="15" t="s">
        <v>9</v>
      </c>
      <c r="D32" s="15" t="s">
        <v>193</v>
      </c>
      <c r="E32" s="16">
        <v>43668.590902777774</v>
      </c>
      <c r="F32" s="17" t="s">
        <v>192</v>
      </c>
      <c r="G32" s="15" t="s">
        <v>184</v>
      </c>
      <c r="H32" s="15" t="s">
        <v>1</v>
      </c>
      <c r="I32" s="15" t="s">
        <v>189</v>
      </c>
      <c r="J32" s="18" t="s">
        <v>191</v>
      </c>
      <c r="K32" s="20" t="s">
        <v>190</v>
      </c>
      <c r="L32" s="26" t="s">
        <v>493</v>
      </c>
      <c r="M32" s="15" t="s">
        <v>184</v>
      </c>
      <c r="N32" s="19">
        <v>350000</v>
      </c>
      <c r="O32" s="15"/>
      <c r="P32" s="19"/>
      <c r="Q32" s="15">
        <v>1</v>
      </c>
      <c r="R32" s="19" t="s">
        <v>2</v>
      </c>
      <c r="S32" s="15" t="s">
        <v>42</v>
      </c>
      <c r="T32" s="15" t="s">
        <v>189</v>
      </c>
      <c r="U32" s="15" t="s">
        <v>2</v>
      </c>
      <c r="V32" s="15" t="s">
        <v>1</v>
      </c>
      <c r="W32" s="2">
        <f t="shared" si="0"/>
        <v>1</v>
      </c>
      <c r="X32" s="2"/>
      <c r="Y32" s="2"/>
      <c r="Z32" s="2"/>
      <c r="AA32" s="2"/>
      <c r="AB32" s="19"/>
      <c r="AC32" s="21" t="str">
        <f t="shared" si="1"/>
        <v>17</v>
      </c>
      <c r="AD32" s="19"/>
      <c r="AE32" s="2">
        <v>1</v>
      </c>
      <c r="AF32" s="15"/>
      <c r="AG32" s="15" t="b">
        <f t="shared" si="2"/>
        <v>1</v>
      </c>
      <c r="AH32" s="15"/>
    </row>
    <row r="33" spans="1:34" s="22" customFormat="1" ht="18.75" customHeight="1" x14ac:dyDescent="0.25">
      <c r="A33" s="15">
        <v>25</v>
      </c>
      <c r="B33" s="15" t="s">
        <v>10</v>
      </c>
      <c r="C33" s="15" t="s">
        <v>9</v>
      </c>
      <c r="D33" s="15" t="s">
        <v>158</v>
      </c>
      <c r="E33" s="16">
        <v>43671.597696759258</v>
      </c>
      <c r="F33" s="17" t="s">
        <v>157</v>
      </c>
      <c r="G33" s="15" t="s">
        <v>73</v>
      </c>
      <c r="H33" s="15" t="s">
        <v>1</v>
      </c>
      <c r="I33" s="15" t="s">
        <v>155</v>
      </c>
      <c r="J33" s="18" t="s">
        <v>156</v>
      </c>
      <c r="K33" s="20" t="s">
        <v>4</v>
      </c>
      <c r="L33" s="26" t="s">
        <v>493</v>
      </c>
      <c r="M33" s="15" t="s">
        <v>73</v>
      </c>
      <c r="N33" s="19">
        <v>350000</v>
      </c>
      <c r="O33" s="15"/>
      <c r="P33" s="19"/>
      <c r="Q33" s="15">
        <v>1</v>
      </c>
      <c r="R33" s="19" t="s">
        <v>2</v>
      </c>
      <c r="S33" s="15" t="s">
        <v>42</v>
      </c>
      <c r="T33" s="15" t="s">
        <v>155</v>
      </c>
      <c r="U33" s="15" t="s">
        <v>2</v>
      </c>
      <c r="V33" s="15" t="s">
        <v>1</v>
      </c>
      <c r="W33" s="2">
        <f t="shared" si="0"/>
        <v>1</v>
      </c>
      <c r="X33" s="2"/>
      <c r="Y33" s="2"/>
      <c r="Z33" s="2"/>
      <c r="AA33" s="2"/>
      <c r="AB33" s="19"/>
      <c r="AC33" s="21" t="str">
        <f t="shared" si="1"/>
        <v>17</v>
      </c>
      <c r="AD33" s="19"/>
      <c r="AE33" s="2">
        <v>1</v>
      </c>
      <c r="AF33" s="15"/>
      <c r="AG33" s="15" t="b">
        <f t="shared" si="2"/>
        <v>1</v>
      </c>
      <c r="AH33" s="15"/>
    </row>
    <row r="34" spans="1:34" s="22" customFormat="1" ht="18.75" customHeight="1" x14ac:dyDescent="0.25">
      <c r="A34" s="15">
        <v>26</v>
      </c>
      <c r="B34" s="15" t="s">
        <v>10</v>
      </c>
      <c r="C34" s="15" t="s">
        <v>9</v>
      </c>
      <c r="D34" s="15" t="s">
        <v>77</v>
      </c>
      <c r="E34" s="16">
        <v>43676.598344907405</v>
      </c>
      <c r="F34" s="17" t="s">
        <v>76</v>
      </c>
      <c r="G34" s="15" t="s">
        <v>73</v>
      </c>
      <c r="H34" s="15" t="s">
        <v>1</v>
      </c>
      <c r="I34" s="15" t="s">
        <v>72</v>
      </c>
      <c r="J34" s="18" t="s">
        <v>75</v>
      </c>
      <c r="K34" s="20" t="s">
        <v>74</v>
      </c>
      <c r="L34" s="26" t="s">
        <v>493</v>
      </c>
      <c r="M34" s="15" t="s">
        <v>73</v>
      </c>
      <c r="N34" s="19">
        <v>350000</v>
      </c>
      <c r="O34" s="15"/>
      <c r="P34" s="19"/>
      <c r="Q34" s="15">
        <v>1</v>
      </c>
      <c r="R34" s="19" t="s">
        <v>71</v>
      </c>
      <c r="S34" s="15" t="s">
        <v>42</v>
      </c>
      <c r="T34" s="15" t="s">
        <v>72</v>
      </c>
      <c r="U34" s="15" t="s">
        <v>71</v>
      </c>
      <c r="V34" s="15" t="s">
        <v>1</v>
      </c>
      <c r="W34" s="2">
        <f t="shared" si="0"/>
        <v>1</v>
      </c>
      <c r="X34" s="2"/>
      <c r="Y34" s="2"/>
      <c r="Z34" s="2"/>
      <c r="AA34" s="2"/>
      <c r="AB34" s="19"/>
      <c r="AC34" s="21" t="str">
        <f t="shared" si="1"/>
        <v>17</v>
      </c>
      <c r="AD34" s="21"/>
      <c r="AE34" s="2">
        <v>1</v>
      </c>
      <c r="AF34" s="15"/>
      <c r="AG34" s="15" t="b">
        <f t="shared" si="2"/>
        <v>1</v>
      </c>
      <c r="AH34" s="15"/>
    </row>
    <row r="35" spans="1:34" s="22" customFormat="1" ht="18.75" customHeight="1" x14ac:dyDescent="0.25">
      <c r="A35" s="15">
        <v>27</v>
      </c>
      <c r="B35" s="15" t="s">
        <v>10</v>
      </c>
      <c r="C35" s="15" t="s">
        <v>9</v>
      </c>
      <c r="D35" s="15" t="s">
        <v>169</v>
      </c>
      <c r="E35" s="16">
        <v>43670.547569444447</v>
      </c>
      <c r="F35" s="17" t="s">
        <v>168</v>
      </c>
      <c r="G35" s="15" t="s">
        <v>73</v>
      </c>
      <c r="H35" s="15" t="s">
        <v>1</v>
      </c>
      <c r="I35" s="15" t="s">
        <v>165</v>
      </c>
      <c r="J35" s="18" t="s">
        <v>167</v>
      </c>
      <c r="K35" s="20" t="s">
        <v>166</v>
      </c>
      <c r="L35" s="26" t="s">
        <v>493</v>
      </c>
      <c r="M35" s="15" t="s">
        <v>73</v>
      </c>
      <c r="N35" s="19">
        <v>350000</v>
      </c>
      <c r="O35" s="15"/>
      <c r="P35" s="19"/>
      <c r="Q35" s="15">
        <v>1</v>
      </c>
      <c r="R35" s="19" t="s">
        <v>2</v>
      </c>
      <c r="S35" s="15" t="s">
        <v>42</v>
      </c>
      <c r="T35" s="15" t="s">
        <v>165</v>
      </c>
      <c r="U35" s="15" t="s">
        <v>2</v>
      </c>
      <c r="V35" s="15" t="s">
        <v>1</v>
      </c>
      <c r="W35" s="2">
        <f t="shared" si="0"/>
        <v>1</v>
      </c>
      <c r="X35" s="2"/>
      <c r="Y35" s="2"/>
      <c r="Z35" s="2"/>
      <c r="AA35" s="2"/>
      <c r="AB35" s="19"/>
      <c r="AC35" s="21" t="str">
        <f t="shared" si="1"/>
        <v>17</v>
      </c>
      <c r="AD35" s="19"/>
      <c r="AE35" s="2">
        <v>1</v>
      </c>
      <c r="AF35" s="15"/>
      <c r="AG35" s="15" t="b">
        <f t="shared" si="2"/>
        <v>1</v>
      </c>
      <c r="AH35" s="15"/>
    </row>
    <row r="36" spans="1:34" s="22" customFormat="1" ht="18.75" customHeight="1" x14ac:dyDescent="0.25">
      <c r="A36" s="15">
        <v>28</v>
      </c>
      <c r="B36" s="15" t="s">
        <v>10</v>
      </c>
      <c r="C36" s="15" t="s">
        <v>9</v>
      </c>
      <c r="D36" s="15" t="s">
        <v>89</v>
      </c>
      <c r="E36" s="16">
        <v>43675.697152777779</v>
      </c>
      <c r="F36" s="17" t="s">
        <v>88</v>
      </c>
      <c r="G36" s="15" t="s">
        <v>85</v>
      </c>
      <c r="H36" s="15" t="s">
        <v>1</v>
      </c>
      <c r="I36" s="15" t="s">
        <v>84</v>
      </c>
      <c r="J36" s="18" t="s">
        <v>87</v>
      </c>
      <c r="K36" s="20" t="s">
        <v>86</v>
      </c>
      <c r="L36" s="26" t="s">
        <v>493</v>
      </c>
      <c r="M36" s="15" t="s">
        <v>85</v>
      </c>
      <c r="N36" s="19">
        <v>350000</v>
      </c>
      <c r="O36" s="15"/>
      <c r="P36" s="19"/>
      <c r="Q36" s="15">
        <v>1</v>
      </c>
      <c r="R36" s="19" t="s">
        <v>2</v>
      </c>
      <c r="S36" s="15" t="s">
        <v>42</v>
      </c>
      <c r="T36" s="15" t="s">
        <v>84</v>
      </c>
      <c r="U36" s="15" t="s">
        <v>2</v>
      </c>
      <c r="V36" s="15" t="s">
        <v>1</v>
      </c>
      <c r="W36" s="2">
        <f t="shared" si="0"/>
        <v>1</v>
      </c>
      <c r="X36" s="2"/>
      <c r="Y36" s="2"/>
      <c r="Z36" s="2"/>
      <c r="AA36" s="2"/>
      <c r="AB36" s="19"/>
      <c r="AC36" s="21" t="str">
        <f t="shared" si="1"/>
        <v>17</v>
      </c>
      <c r="AD36" s="19"/>
      <c r="AE36" s="2">
        <v>1</v>
      </c>
      <c r="AF36" s="15"/>
      <c r="AG36" s="15" t="b">
        <f t="shared" si="2"/>
        <v>1</v>
      </c>
      <c r="AH36" s="15"/>
    </row>
    <row r="37" spans="1:34" s="22" customFormat="1" ht="18.75" customHeight="1" x14ac:dyDescent="0.25">
      <c r="A37" s="15">
        <v>29</v>
      </c>
      <c r="B37" s="15" t="s">
        <v>10</v>
      </c>
      <c r="C37" s="15" t="s">
        <v>9</v>
      </c>
      <c r="D37" s="15" t="s">
        <v>63</v>
      </c>
      <c r="E37" s="16">
        <v>43677.425625000003</v>
      </c>
      <c r="F37" s="17" t="s">
        <v>62</v>
      </c>
      <c r="G37" s="15" t="s">
        <v>54</v>
      </c>
      <c r="H37" s="15" t="s">
        <v>1</v>
      </c>
      <c r="I37" s="15" t="s">
        <v>59</v>
      </c>
      <c r="J37" s="18" t="s">
        <v>61</v>
      </c>
      <c r="K37" s="20" t="s">
        <v>60</v>
      </c>
      <c r="L37" s="26" t="s">
        <v>493</v>
      </c>
      <c r="M37" s="15" t="s">
        <v>54</v>
      </c>
      <c r="N37" s="19">
        <v>350000</v>
      </c>
      <c r="O37" s="15"/>
      <c r="P37" s="19"/>
      <c r="Q37" s="15">
        <v>1</v>
      </c>
      <c r="R37" s="19" t="s">
        <v>2</v>
      </c>
      <c r="S37" s="15" t="s">
        <v>42</v>
      </c>
      <c r="T37" s="15" t="s">
        <v>59</v>
      </c>
      <c r="U37" s="15" t="s">
        <v>2</v>
      </c>
      <c r="V37" s="15" t="s">
        <v>1</v>
      </c>
      <c r="W37" s="2">
        <f t="shared" si="0"/>
        <v>1</v>
      </c>
      <c r="X37" s="2"/>
      <c r="Y37" s="2"/>
      <c r="Z37" s="2"/>
      <c r="AA37" s="2"/>
      <c r="AB37" s="19"/>
      <c r="AC37" s="21" t="str">
        <f t="shared" si="1"/>
        <v>17</v>
      </c>
      <c r="AD37" s="19"/>
      <c r="AE37" s="2">
        <v>1</v>
      </c>
      <c r="AF37" s="15"/>
      <c r="AG37" s="15" t="b">
        <f t="shared" si="2"/>
        <v>1</v>
      </c>
      <c r="AH37" s="15"/>
    </row>
    <row r="38" spans="1:34" s="22" customFormat="1" ht="18.75" customHeight="1" x14ac:dyDescent="0.25">
      <c r="A38" s="15">
        <v>30</v>
      </c>
      <c r="B38" s="15" t="s">
        <v>10</v>
      </c>
      <c r="C38" s="15" t="s">
        <v>9</v>
      </c>
      <c r="D38" s="15" t="s">
        <v>58</v>
      </c>
      <c r="E38" s="16">
        <v>43677.479189814818</v>
      </c>
      <c r="F38" s="17" t="s">
        <v>57</v>
      </c>
      <c r="G38" s="15" t="s">
        <v>54</v>
      </c>
      <c r="H38" s="15" t="s">
        <v>1</v>
      </c>
      <c r="I38" s="15" t="s">
        <v>53</v>
      </c>
      <c r="J38" s="18" t="s">
        <v>56</v>
      </c>
      <c r="K38" s="20" t="s">
        <v>55</v>
      </c>
      <c r="L38" s="26" t="s">
        <v>493</v>
      </c>
      <c r="M38" s="15" t="s">
        <v>54</v>
      </c>
      <c r="N38" s="19">
        <v>350000</v>
      </c>
      <c r="O38" s="15"/>
      <c r="P38" s="19"/>
      <c r="Q38" s="15">
        <v>1</v>
      </c>
      <c r="R38" s="19" t="s">
        <v>2</v>
      </c>
      <c r="S38" s="15" t="s">
        <v>42</v>
      </c>
      <c r="T38" s="15" t="s">
        <v>53</v>
      </c>
      <c r="U38" s="15" t="s">
        <v>2</v>
      </c>
      <c r="V38" s="15" t="s">
        <v>1</v>
      </c>
      <c r="W38" s="2">
        <f t="shared" si="0"/>
        <v>1</v>
      </c>
      <c r="X38" s="2"/>
      <c r="Y38" s="2"/>
      <c r="Z38" s="2"/>
      <c r="AA38" s="2"/>
      <c r="AB38" s="19"/>
      <c r="AC38" s="21" t="str">
        <f t="shared" si="1"/>
        <v>17</v>
      </c>
      <c r="AD38" s="19"/>
      <c r="AE38" s="2">
        <v>1</v>
      </c>
      <c r="AF38" s="15"/>
      <c r="AG38" s="15" t="b">
        <f t="shared" si="2"/>
        <v>1</v>
      </c>
      <c r="AH38" s="15"/>
    </row>
    <row r="39" spans="1:34" s="22" customFormat="1" ht="18.75" customHeight="1" x14ac:dyDescent="0.25">
      <c r="A39" s="15">
        <v>31</v>
      </c>
      <c r="B39" s="15" t="s">
        <v>10</v>
      </c>
      <c r="C39" s="15" t="s">
        <v>9</v>
      </c>
      <c r="D39" s="15" t="s">
        <v>122</v>
      </c>
      <c r="E39" s="16">
        <v>43673.446898148148</v>
      </c>
      <c r="F39" s="17" t="s">
        <v>121</v>
      </c>
      <c r="G39" s="15" t="s">
        <v>54</v>
      </c>
      <c r="H39" s="15" t="s">
        <v>1</v>
      </c>
      <c r="I39" s="15" t="s">
        <v>118</v>
      </c>
      <c r="J39" s="18" t="s">
        <v>120</v>
      </c>
      <c r="K39" s="20" t="s">
        <v>119</v>
      </c>
      <c r="L39" s="26" t="s">
        <v>493</v>
      </c>
      <c r="M39" s="15" t="s">
        <v>54</v>
      </c>
      <c r="N39" s="19">
        <v>350000</v>
      </c>
      <c r="O39" s="15"/>
      <c r="P39" s="19"/>
      <c r="Q39" s="15">
        <v>1</v>
      </c>
      <c r="R39" s="19" t="s">
        <v>100</v>
      </c>
      <c r="S39" s="15" t="s">
        <v>42</v>
      </c>
      <c r="T39" s="15" t="s">
        <v>118</v>
      </c>
      <c r="U39" s="15" t="s">
        <v>100</v>
      </c>
      <c r="V39" s="15" t="s">
        <v>1</v>
      </c>
      <c r="W39" s="2">
        <f t="shared" si="0"/>
        <v>1</v>
      </c>
      <c r="X39" s="2"/>
      <c r="Y39" s="2"/>
      <c r="Z39" s="2"/>
      <c r="AA39" s="2"/>
      <c r="AB39" s="19"/>
      <c r="AC39" s="21" t="str">
        <f t="shared" si="1"/>
        <v>17</v>
      </c>
      <c r="AD39" s="19"/>
      <c r="AE39" s="2">
        <v>1</v>
      </c>
      <c r="AF39" s="15"/>
      <c r="AG39" s="15" t="b">
        <f t="shared" si="2"/>
        <v>1</v>
      </c>
      <c r="AH39" s="15"/>
    </row>
    <row r="40" spans="1:34" s="22" customFormat="1" ht="18.75" customHeight="1" x14ac:dyDescent="0.25">
      <c r="A40" s="15">
        <v>32</v>
      </c>
      <c r="B40" s="15"/>
      <c r="C40" s="15"/>
      <c r="D40" s="15" t="s">
        <v>358</v>
      </c>
      <c r="E40" s="16">
        <v>43647.466689814813</v>
      </c>
      <c r="F40" s="17" t="s">
        <v>357</v>
      </c>
      <c r="G40" s="15" t="s">
        <v>355</v>
      </c>
      <c r="H40" s="15" t="s">
        <v>1</v>
      </c>
      <c r="I40" s="15" t="str">
        <f>T40</f>
        <v>17003054</v>
      </c>
      <c r="J40" s="18" t="str">
        <f>LEFT(F40,LEN(F40)-LEN(K40))</f>
        <v xml:space="preserve">Trần Đoàn Vỉ </v>
      </c>
      <c r="K40" s="20" t="s">
        <v>356</v>
      </c>
      <c r="L40" s="26" t="s">
        <v>493</v>
      </c>
      <c r="M40" s="15" t="s">
        <v>355</v>
      </c>
      <c r="N40" s="19">
        <v>350000</v>
      </c>
      <c r="O40" s="15"/>
      <c r="P40" s="19"/>
      <c r="Q40" s="15">
        <f>N40/350000</f>
        <v>1</v>
      </c>
      <c r="R40" s="19" t="s">
        <v>354</v>
      </c>
      <c r="S40" s="15" t="s">
        <v>42</v>
      </c>
      <c r="T40" s="15" t="s">
        <v>353</v>
      </c>
      <c r="U40" s="15"/>
      <c r="V40" s="15" t="s">
        <v>1</v>
      </c>
      <c r="W40" s="2">
        <f t="shared" si="0"/>
        <v>1</v>
      </c>
      <c r="X40" s="2"/>
      <c r="Y40" s="2"/>
      <c r="Z40" s="2"/>
      <c r="AA40" s="2"/>
      <c r="AB40" s="19"/>
      <c r="AC40" s="21" t="str">
        <f t="shared" si="1"/>
        <v>17</v>
      </c>
      <c r="AD40" s="19">
        <f>SUM(X40:AB40)</f>
        <v>0</v>
      </c>
      <c r="AE40" s="15">
        <v>1</v>
      </c>
      <c r="AF40" s="15"/>
      <c r="AG40" s="15" t="b">
        <f t="shared" si="2"/>
        <v>1</v>
      </c>
      <c r="AH40" s="15"/>
    </row>
    <row r="41" spans="1:34" s="22" customFormat="1" ht="18.75" customHeight="1" x14ac:dyDescent="0.25">
      <c r="A41" s="15">
        <v>33</v>
      </c>
      <c r="B41" s="15" t="s">
        <v>10</v>
      </c>
      <c r="C41" s="15" t="s">
        <v>9</v>
      </c>
      <c r="D41" s="15" t="s">
        <v>231</v>
      </c>
      <c r="E41" s="16">
        <v>43661.614571759259</v>
      </c>
      <c r="F41" s="17" t="s">
        <v>230</v>
      </c>
      <c r="G41" s="15" t="s">
        <v>1</v>
      </c>
      <c r="H41" s="15" t="s">
        <v>1</v>
      </c>
      <c r="I41" s="15" t="s">
        <v>227</v>
      </c>
      <c r="J41" s="18" t="s">
        <v>44</v>
      </c>
      <c r="K41" s="20" t="s">
        <v>229</v>
      </c>
      <c r="L41" s="26" t="s">
        <v>493</v>
      </c>
      <c r="M41" s="15" t="s">
        <v>226</v>
      </c>
      <c r="N41" s="19">
        <v>350000</v>
      </c>
      <c r="O41" s="15"/>
      <c r="P41" s="19"/>
      <c r="Q41" s="15">
        <v>1</v>
      </c>
      <c r="R41" s="19" t="s">
        <v>228</v>
      </c>
      <c r="S41" s="15" t="s">
        <v>42</v>
      </c>
      <c r="T41" s="15" t="s">
        <v>227</v>
      </c>
      <c r="U41" s="15"/>
      <c r="V41" s="15" t="s">
        <v>226</v>
      </c>
      <c r="W41" s="2">
        <f t="shared" ref="W41:W72" si="3">COUNTIF($I$9:$I$93,I41)</f>
        <v>1</v>
      </c>
      <c r="X41" s="2"/>
      <c r="Y41" s="2"/>
      <c r="Z41" s="2"/>
      <c r="AA41" s="2"/>
      <c r="AB41" s="19"/>
      <c r="AC41" s="21" t="str">
        <f t="shared" ref="AC41:AC72" si="4">LEFT(M41,2)</f>
        <v>17</v>
      </c>
      <c r="AD41" s="19"/>
      <c r="AE41" s="2">
        <v>1</v>
      </c>
      <c r="AF41" s="15"/>
      <c r="AG41" s="15" t="b">
        <f t="shared" ref="AG41:AG72" si="5">SUM(AD41:AF41)=Q41</f>
        <v>1</v>
      </c>
      <c r="AH41" s="15"/>
    </row>
    <row r="42" spans="1:34" s="22" customFormat="1" ht="18.75" customHeight="1" x14ac:dyDescent="0.25">
      <c r="A42" s="15">
        <v>34</v>
      </c>
      <c r="B42" s="15" t="s">
        <v>10</v>
      </c>
      <c r="C42" s="15" t="s">
        <v>9</v>
      </c>
      <c r="D42" s="15" t="s">
        <v>203</v>
      </c>
      <c r="E42" s="16">
        <v>43668.454930555556</v>
      </c>
      <c r="F42" s="17" t="s">
        <v>202</v>
      </c>
      <c r="G42" s="15" t="s">
        <v>200</v>
      </c>
      <c r="H42" s="15" t="s">
        <v>1</v>
      </c>
      <c r="I42" s="15" t="s">
        <v>199</v>
      </c>
      <c r="J42" s="18" t="s">
        <v>201</v>
      </c>
      <c r="K42" s="20" t="s">
        <v>86</v>
      </c>
      <c r="L42" s="26" t="s">
        <v>493</v>
      </c>
      <c r="M42" s="15" t="s">
        <v>200</v>
      </c>
      <c r="N42" s="19">
        <v>350000</v>
      </c>
      <c r="O42" s="15"/>
      <c r="P42" s="19"/>
      <c r="Q42" s="15">
        <v>1</v>
      </c>
      <c r="R42" s="19" t="s">
        <v>2</v>
      </c>
      <c r="S42" s="15" t="s">
        <v>42</v>
      </c>
      <c r="T42" s="15" t="s">
        <v>199</v>
      </c>
      <c r="U42" s="15" t="s">
        <v>2</v>
      </c>
      <c r="V42" s="15" t="s">
        <v>1</v>
      </c>
      <c r="W42" s="2">
        <f t="shared" si="3"/>
        <v>1</v>
      </c>
      <c r="X42" s="2"/>
      <c r="Y42" s="2"/>
      <c r="Z42" s="2"/>
      <c r="AA42" s="2"/>
      <c r="AB42" s="19"/>
      <c r="AC42" s="21" t="str">
        <f t="shared" si="4"/>
        <v>17</v>
      </c>
      <c r="AD42" s="19"/>
      <c r="AE42" s="2">
        <v>1</v>
      </c>
      <c r="AF42" s="15"/>
      <c r="AG42" s="15" t="b">
        <f t="shared" si="5"/>
        <v>1</v>
      </c>
      <c r="AH42" s="15"/>
    </row>
    <row r="43" spans="1:34" s="22" customFormat="1" ht="18.75" customHeight="1" x14ac:dyDescent="0.25">
      <c r="A43" s="15">
        <v>35</v>
      </c>
      <c r="B43" s="15" t="s">
        <v>10</v>
      </c>
      <c r="C43" s="15" t="s">
        <v>9</v>
      </c>
      <c r="D43" s="15" t="s">
        <v>225</v>
      </c>
      <c r="E43" s="16">
        <v>43663.654756944445</v>
      </c>
      <c r="F43" s="17" t="s">
        <v>224</v>
      </c>
      <c r="G43" s="15" t="s">
        <v>221</v>
      </c>
      <c r="H43" s="15" t="s">
        <v>1</v>
      </c>
      <c r="I43" s="15" t="s">
        <v>220</v>
      </c>
      <c r="J43" s="18" t="s">
        <v>223</v>
      </c>
      <c r="K43" s="20" t="s">
        <v>222</v>
      </c>
      <c r="L43" s="26" t="s">
        <v>494</v>
      </c>
      <c r="M43" s="15" t="s">
        <v>221</v>
      </c>
      <c r="N43" s="19">
        <v>350000</v>
      </c>
      <c r="O43" s="15"/>
      <c r="P43" s="19"/>
      <c r="Q43" s="15">
        <v>1</v>
      </c>
      <c r="R43" s="19" t="s">
        <v>2</v>
      </c>
      <c r="S43" s="15" t="s">
        <v>42</v>
      </c>
      <c r="T43" s="15" t="s">
        <v>220</v>
      </c>
      <c r="U43" s="15"/>
      <c r="V43" s="15" t="s">
        <v>1</v>
      </c>
      <c r="W43" s="2">
        <f t="shared" si="3"/>
        <v>1</v>
      </c>
      <c r="X43" s="2"/>
      <c r="Y43" s="2"/>
      <c r="Z43" s="2"/>
      <c r="AA43" s="2"/>
      <c r="AB43" s="19"/>
      <c r="AC43" s="21" t="str">
        <f t="shared" si="4"/>
        <v>17</v>
      </c>
      <c r="AD43" s="19"/>
      <c r="AE43" s="2">
        <v>1</v>
      </c>
      <c r="AF43" s="15"/>
      <c r="AG43" s="15" t="b">
        <f t="shared" si="5"/>
        <v>1</v>
      </c>
      <c r="AH43" s="15"/>
    </row>
    <row r="44" spans="1:34" s="22" customFormat="1" ht="18.75" customHeight="1" x14ac:dyDescent="0.25">
      <c r="A44" s="15">
        <v>36</v>
      </c>
      <c r="B44" s="15" t="s">
        <v>10</v>
      </c>
      <c r="C44" s="15" t="s">
        <v>9</v>
      </c>
      <c r="D44" s="15" t="s">
        <v>269</v>
      </c>
      <c r="E44" s="16">
        <v>43658.597361111111</v>
      </c>
      <c r="F44" s="17" t="s">
        <v>268</v>
      </c>
      <c r="G44" s="15" t="s">
        <v>266</v>
      </c>
      <c r="H44" s="15" t="s">
        <v>1</v>
      </c>
      <c r="I44" s="15" t="s">
        <v>265</v>
      </c>
      <c r="J44" s="18" t="s">
        <v>207</v>
      </c>
      <c r="K44" s="20" t="s">
        <v>267</v>
      </c>
      <c r="L44" s="26" t="s">
        <v>493</v>
      </c>
      <c r="M44" s="15" t="s">
        <v>266</v>
      </c>
      <c r="N44" s="19">
        <v>350000</v>
      </c>
      <c r="O44" s="15"/>
      <c r="P44" s="19"/>
      <c r="Q44" s="15">
        <v>1</v>
      </c>
      <c r="R44" s="19" t="s">
        <v>2</v>
      </c>
      <c r="S44" s="15" t="s">
        <v>42</v>
      </c>
      <c r="T44" s="15" t="s">
        <v>265</v>
      </c>
      <c r="U44" s="15"/>
      <c r="V44" s="15" t="s">
        <v>1</v>
      </c>
      <c r="W44" s="2">
        <f t="shared" si="3"/>
        <v>1</v>
      </c>
      <c r="X44" s="2"/>
      <c r="Y44" s="2"/>
      <c r="Z44" s="2"/>
      <c r="AA44" s="2"/>
      <c r="AB44" s="19"/>
      <c r="AC44" s="21" t="str">
        <f t="shared" si="4"/>
        <v>17</v>
      </c>
      <c r="AD44" s="19"/>
      <c r="AE44" s="2">
        <v>1</v>
      </c>
      <c r="AF44" s="15"/>
      <c r="AG44" s="15" t="b">
        <f t="shared" si="5"/>
        <v>1</v>
      </c>
      <c r="AH44" s="15"/>
    </row>
    <row r="45" spans="1:34" s="22" customFormat="1" ht="18.75" customHeight="1" x14ac:dyDescent="0.25">
      <c r="A45" s="15">
        <v>37</v>
      </c>
      <c r="B45" s="15" t="s">
        <v>10</v>
      </c>
      <c r="C45" s="15" t="s">
        <v>9</v>
      </c>
      <c r="D45" s="15" t="s">
        <v>284</v>
      </c>
      <c r="E45" s="16">
        <v>43658.423541666663</v>
      </c>
      <c r="F45" s="17" t="s">
        <v>283</v>
      </c>
      <c r="G45" s="15" t="s">
        <v>281</v>
      </c>
      <c r="H45" s="15" t="s">
        <v>1</v>
      </c>
      <c r="I45" s="15" t="s">
        <v>280</v>
      </c>
      <c r="J45" s="18" t="s">
        <v>201</v>
      </c>
      <c r="K45" s="20" t="s">
        <v>282</v>
      </c>
      <c r="L45" s="26" t="s">
        <v>493</v>
      </c>
      <c r="M45" s="15" t="s">
        <v>281</v>
      </c>
      <c r="N45" s="19">
        <v>350000</v>
      </c>
      <c r="O45" s="15"/>
      <c r="P45" s="19"/>
      <c r="Q45" s="15">
        <v>1</v>
      </c>
      <c r="R45" s="19" t="s">
        <v>2</v>
      </c>
      <c r="S45" s="15" t="s">
        <v>42</v>
      </c>
      <c r="T45" s="15" t="s">
        <v>280</v>
      </c>
      <c r="U45" s="15"/>
      <c r="V45" s="15" t="s">
        <v>1</v>
      </c>
      <c r="W45" s="2">
        <f t="shared" si="3"/>
        <v>1</v>
      </c>
      <c r="X45" s="2"/>
      <c r="Y45" s="2"/>
      <c r="Z45" s="2"/>
      <c r="AA45" s="2"/>
      <c r="AB45" s="19"/>
      <c r="AC45" s="21" t="str">
        <f t="shared" si="4"/>
        <v>18</v>
      </c>
      <c r="AD45" s="19"/>
      <c r="AE45" s="2">
        <v>1</v>
      </c>
      <c r="AF45" s="15"/>
      <c r="AG45" s="15" t="b">
        <f t="shared" si="5"/>
        <v>1</v>
      </c>
      <c r="AH45" s="15"/>
    </row>
    <row r="46" spans="1:34" s="22" customFormat="1" ht="18.75" customHeight="1" x14ac:dyDescent="0.25">
      <c r="A46" s="15">
        <v>38</v>
      </c>
      <c r="B46" s="15" t="s">
        <v>10</v>
      </c>
      <c r="C46" s="15" t="s">
        <v>9</v>
      </c>
      <c r="D46" s="15" t="s">
        <v>29</v>
      </c>
      <c r="E46" s="16">
        <v>43682.331377314818</v>
      </c>
      <c r="F46" s="17" t="s">
        <v>28</v>
      </c>
      <c r="G46" s="15" t="s">
        <v>23</v>
      </c>
      <c r="H46" s="15" t="s">
        <v>1</v>
      </c>
      <c r="I46" s="15" t="s">
        <v>27</v>
      </c>
      <c r="J46" s="18" t="s">
        <v>26</v>
      </c>
      <c r="K46" s="20" t="s">
        <v>25</v>
      </c>
      <c r="L46" s="26" t="s">
        <v>493</v>
      </c>
      <c r="M46" s="15" t="s">
        <v>23</v>
      </c>
      <c r="N46" s="19">
        <v>2100000</v>
      </c>
      <c r="O46" s="15" t="s">
        <v>3</v>
      </c>
      <c r="P46" s="19" t="s">
        <v>1</v>
      </c>
      <c r="Q46" s="15">
        <v>6</v>
      </c>
      <c r="R46" s="19" t="s">
        <v>24</v>
      </c>
      <c r="S46" s="15" t="s">
        <v>1</v>
      </c>
      <c r="T46" s="15" t="s">
        <v>1</v>
      </c>
      <c r="U46" s="15" t="s">
        <v>23</v>
      </c>
      <c r="V46" s="15"/>
      <c r="W46" s="2">
        <f t="shared" si="3"/>
        <v>1</v>
      </c>
      <c r="X46" s="2"/>
      <c r="Y46" s="2"/>
      <c r="Z46" s="2"/>
      <c r="AA46" s="2"/>
      <c r="AB46" s="19"/>
      <c r="AC46" s="21" t="str">
        <f t="shared" si="4"/>
        <v>18</v>
      </c>
      <c r="AD46" s="19"/>
      <c r="AE46" s="2">
        <v>1</v>
      </c>
      <c r="AF46" s="15">
        <v>5</v>
      </c>
      <c r="AG46" s="15" t="b">
        <f t="shared" si="5"/>
        <v>1</v>
      </c>
      <c r="AH46" s="15"/>
    </row>
    <row r="47" spans="1:34" s="22" customFormat="1" ht="18.75" customHeight="1" x14ac:dyDescent="0.25">
      <c r="A47" s="15">
        <v>39</v>
      </c>
      <c r="B47" s="15" t="s">
        <v>10</v>
      </c>
      <c r="C47" s="15" t="s">
        <v>9</v>
      </c>
      <c r="D47" s="15" t="s">
        <v>243</v>
      </c>
      <c r="E47" s="16">
        <v>43661.567939814813</v>
      </c>
      <c r="F47" s="17" t="s">
        <v>242</v>
      </c>
      <c r="G47" s="15" t="s">
        <v>1</v>
      </c>
      <c r="H47" s="15" t="s">
        <v>1</v>
      </c>
      <c r="I47" s="15" t="s">
        <v>240</v>
      </c>
      <c r="J47" s="18" t="s">
        <v>241</v>
      </c>
      <c r="K47" s="20" t="s">
        <v>25</v>
      </c>
      <c r="L47" s="26" t="s">
        <v>493</v>
      </c>
      <c r="M47" s="15" t="s">
        <v>239</v>
      </c>
      <c r="N47" s="19">
        <v>350000</v>
      </c>
      <c r="O47" s="15"/>
      <c r="P47" s="19"/>
      <c r="Q47" s="15">
        <v>1</v>
      </c>
      <c r="R47" s="19" t="s">
        <v>228</v>
      </c>
      <c r="S47" s="15" t="s">
        <v>42</v>
      </c>
      <c r="T47" s="15" t="s">
        <v>240</v>
      </c>
      <c r="U47" s="15"/>
      <c r="V47" s="15" t="s">
        <v>239</v>
      </c>
      <c r="W47" s="2">
        <f t="shared" si="3"/>
        <v>1</v>
      </c>
      <c r="X47" s="2"/>
      <c r="Y47" s="2"/>
      <c r="Z47" s="2"/>
      <c r="AA47" s="2"/>
      <c r="AB47" s="19"/>
      <c r="AC47" s="21" t="str">
        <f t="shared" si="4"/>
        <v>18</v>
      </c>
      <c r="AD47" s="19"/>
      <c r="AE47" s="2">
        <v>1</v>
      </c>
      <c r="AF47" s="15"/>
      <c r="AG47" s="15" t="b">
        <f t="shared" si="5"/>
        <v>1</v>
      </c>
      <c r="AH47" s="15"/>
    </row>
    <row r="48" spans="1:34" s="22" customFormat="1" ht="18.75" customHeight="1" x14ac:dyDescent="0.25">
      <c r="A48" s="15">
        <v>40</v>
      </c>
      <c r="B48" s="15" t="s">
        <v>10</v>
      </c>
      <c r="C48" s="15" t="s">
        <v>9</v>
      </c>
      <c r="D48" s="15" t="s">
        <v>70</v>
      </c>
      <c r="E48" s="16">
        <v>43676.668738425928</v>
      </c>
      <c r="F48" s="17" t="s">
        <v>69</v>
      </c>
      <c r="G48" s="15" t="s">
        <v>66</v>
      </c>
      <c r="H48" s="15" t="s">
        <v>1</v>
      </c>
      <c r="I48" s="15" t="s">
        <v>65</v>
      </c>
      <c r="J48" s="18" t="s">
        <v>68</v>
      </c>
      <c r="K48" s="20" t="s">
        <v>67</v>
      </c>
      <c r="L48" s="26" t="s">
        <v>493</v>
      </c>
      <c r="M48" s="15" t="s">
        <v>66</v>
      </c>
      <c r="N48" s="19">
        <v>350000</v>
      </c>
      <c r="O48" s="15"/>
      <c r="P48" s="19"/>
      <c r="Q48" s="15">
        <v>1</v>
      </c>
      <c r="R48" s="19" t="s">
        <v>64</v>
      </c>
      <c r="S48" s="15" t="s">
        <v>42</v>
      </c>
      <c r="T48" s="15" t="s">
        <v>65</v>
      </c>
      <c r="U48" s="15" t="s">
        <v>64</v>
      </c>
      <c r="V48" s="15" t="s">
        <v>1</v>
      </c>
      <c r="W48" s="2">
        <f t="shared" si="3"/>
        <v>1</v>
      </c>
      <c r="X48" s="2"/>
      <c r="Y48" s="2"/>
      <c r="Z48" s="2"/>
      <c r="AA48" s="2"/>
      <c r="AB48" s="19"/>
      <c r="AC48" s="21" t="str">
        <f t="shared" si="4"/>
        <v>18</v>
      </c>
      <c r="AD48" s="19"/>
      <c r="AE48" s="2">
        <v>1</v>
      </c>
      <c r="AF48" s="15"/>
      <c r="AG48" s="15" t="b">
        <f t="shared" si="5"/>
        <v>1</v>
      </c>
      <c r="AH48" s="15"/>
    </row>
    <row r="49" spans="1:34" s="22" customFormat="1" ht="18.75" customHeight="1" x14ac:dyDescent="0.25">
      <c r="A49" s="15">
        <v>41</v>
      </c>
      <c r="B49" s="15" t="s">
        <v>10</v>
      </c>
      <c r="C49" s="15" t="s">
        <v>9</v>
      </c>
      <c r="D49" s="15" t="s">
        <v>311</v>
      </c>
      <c r="E49" s="16">
        <v>43656.622881944444</v>
      </c>
      <c r="F49" s="17" t="s">
        <v>310</v>
      </c>
      <c r="G49" s="15" t="s">
        <v>66</v>
      </c>
      <c r="H49" s="15" t="s">
        <v>1</v>
      </c>
      <c r="I49" s="15" t="s">
        <v>309</v>
      </c>
      <c r="J49" s="18" t="str">
        <f>LEFT(F49,LEN(F49)-LEN(K49))</f>
        <v xml:space="preserve">Lê Minh </v>
      </c>
      <c r="K49" s="20" t="s">
        <v>308</v>
      </c>
      <c r="L49" s="26" t="s">
        <v>493</v>
      </c>
      <c r="M49" s="15" t="s">
        <v>66</v>
      </c>
      <c r="N49" s="19">
        <v>2100000</v>
      </c>
      <c r="O49" s="15">
        <v>2100000</v>
      </c>
      <c r="P49" s="19" t="s">
        <v>3</v>
      </c>
      <c r="Q49" s="15">
        <f>N49/350000</f>
        <v>6</v>
      </c>
      <c r="R49" s="19" t="s">
        <v>170</v>
      </c>
      <c r="S49" s="15"/>
      <c r="T49" s="15" t="s">
        <v>1</v>
      </c>
      <c r="U49" s="15" t="s">
        <v>1</v>
      </c>
      <c r="V49" s="15" t="s">
        <v>66</v>
      </c>
      <c r="W49" s="2">
        <f t="shared" si="3"/>
        <v>1</v>
      </c>
      <c r="X49" s="2"/>
      <c r="Y49" s="2"/>
      <c r="Z49" s="2"/>
      <c r="AA49" s="2"/>
      <c r="AB49" s="19"/>
      <c r="AC49" s="21" t="str">
        <f t="shared" si="4"/>
        <v>18</v>
      </c>
      <c r="AD49" s="19"/>
      <c r="AE49" s="2">
        <v>1</v>
      </c>
      <c r="AF49" s="15">
        <v>5</v>
      </c>
      <c r="AG49" s="15" t="b">
        <f t="shared" si="5"/>
        <v>1</v>
      </c>
      <c r="AH49" s="15"/>
    </row>
    <row r="50" spans="1:34" s="22" customFormat="1" ht="18.75" customHeight="1" x14ac:dyDescent="0.25">
      <c r="A50" s="15">
        <v>42</v>
      </c>
      <c r="B50" s="15" t="s">
        <v>10</v>
      </c>
      <c r="C50" s="15" t="s">
        <v>9</v>
      </c>
      <c r="D50" s="15" t="s">
        <v>316</v>
      </c>
      <c r="E50" s="16">
        <v>43656.550300925926</v>
      </c>
      <c r="F50" s="17" t="s">
        <v>315</v>
      </c>
      <c r="G50" s="15" t="s">
        <v>260</v>
      </c>
      <c r="H50" s="15" t="s">
        <v>1</v>
      </c>
      <c r="I50" s="15" t="s">
        <v>314</v>
      </c>
      <c r="J50" s="18" t="str">
        <f>LEFT(F50,LEN(F50)-LEN(K50))</f>
        <v xml:space="preserve">Nguyễn Phạm Vĩnh </v>
      </c>
      <c r="K50" s="20" t="s">
        <v>313</v>
      </c>
      <c r="L50" s="26" t="s">
        <v>493</v>
      </c>
      <c r="M50" s="15" t="s">
        <v>260</v>
      </c>
      <c r="N50" s="19">
        <v>350000</v>
      </c>
      <c r="O50" s="15">
        <v>350000</v>
      </c>
      <c r="P50" s="19" t="s">
        <v>3</v>
      </c>
      <c r="Q50" s="15">
        <f>N50/350000</f>
        <v>1</v>
      </c>
      <c r="R50" s="19" t="s">
        <v>312</v>
      </c>
      <c r="S50" s="15"/>
      <c r="T50" s="15" t="s">
        <v>1</v>
      </c>
      <c r="U50" s="15" t="s">
        <v>1</v>
      </c>
      <c r="V50" s="15" t="s">
        <v>260</v>
      </c>
      <c r="W50" s="2">
        <f t="shared" si="3"/>
        <v>1</v>
      </c>
      <c r="X50" s="2"/>
      <c r="Y50" s="2"/>
      <c r="Z50" s="2"/>
      <c r="AA50" s="2"/>
      <c r="AB50" s="19"/>
      <c r="AC50" s="21" t="str">
        <f t="shared" si="4"/>
        <v>18</v>
      </c>
      <c r="AD50" s="19"/>
      <c r="AE50" s="2">
        <v>1</v>
      </c>
      <c r="AF50" s="15"/>
      <c r="AG50" s="15" t="b">
        <f t="shared" si="5"/>
        <v>1</v>
      </c>
      <c r="AH50" s="15"/>
    </row>
    <row r="51" spans="1:34" s="22" customFormat="1" ht="18.75" customHeight="1" x14ac:dyDescent="0.25">
      <c r="A51" s="15">
        <v>43</v>
      </c>
      <c r="B51" s="15" t="s">
        <v>10</v>
      </c>
      <c r="C51" s="15" t="s">
        <v>9</v>
      </c>
      <c r="D51" s="15" t="s">
        <v>264</v>
      </c>
      <c r="E51" s="16">
        <v>43658.68409722222</v>
      </c>
      <c r="F51" s="17" t="s">
        <v>263</v>
      </c>
      <c r="G51" s="15" t="s">
        <v>260</v>
      </c>
      <c r="H51" s="15" t="s">
        <v>1</v>
      </c>
      <c r="I51" s="15" t="s">
        <v>259</v>
      </c>
      <c r="J51" s="18" t="s">
        <v>262</v>
      </c>
      <c r="K51" s="20" t="s">
        <v>261</v>
      </c>
      <c r="L51" s="26" t="s">
        <v>493</v>
      </c>
      <c r="M51" s="15" t="s">
        <v>260</v>
      </c>
      <c r="N51" s="19">
        <v>350000</v>
      </c>
      <c r="O51" s="15"/>
      <c r="P51" s="19"/>
      <c r="Q51" s="15">
        <v>1</v>
      </c>
      <c r="R51" s="19" t="s">
        <v>2</v>
      </c>
      <c r="S51" s="15" t="s">
        <v>42</v>
      </c>
      <c r="T51" s="15" t="s">
        <v>259</v>
      </c>
      <c r="U51" s="15"/>
      <c r="V51" s="15" t="s">
        <v>1</v>
      </c>
      <c r="W51" s="2">
        <f t="shared" si="3"/>
        <v>1</v>
      </c>
      <c r="X51" s="2"/>
      <c r="Y51" s="2"/>
      <c r="Z51" s="2"/>
      <c r="AA51" s="2"/>
      <c r="AB51" s="19"/>
      <c r="AC51" s="21" t="str">
        <f t="shared" si="4"/>
        <v>18</v>
      </c>
      <c r="AD51" s="19"/>
      <c r="AE51" s="2">
        <v>1</v>
      </c>
      <c r="AF51" s="15"/>
      <c r="AG51" s="15" t="b">
        <f t="shared" si="5"/>
        <v>1</v>
      </c>
      <c r="AH51" s="15"/>
    </row>
    <row r="52" spans="1:34" s="22" customFormat="1" ht="18.75" customHeight="1" x14ac:dyDescent="0.25">
      <c r="A52" s="15">
        <v>44</v>
      </c>
      <c r="B52" s="15" t="s">
        <v>10</v>
      </c>
      <c r="C52" s="15" t="s">
        <v>9</v>
      </c>
      <c r="D52" s="15" t="s">
        <v>296</v>
      </c>
      <c r="E52" s="16">
        <v>43658.331203703703</v>
      </c>
      <c r="F52" s="17" t="s">
        <v>295</v>
      </c>
      <c r="G52" s="15" t="s">
        <v>292</v>
      </c>
      <c r="H52" s="15" t="s">
        <v>1</v>
      </c>
      <c r="I52" s="15" t="s">
        <v>291</v>
      </c>
      <c r="J52" s="18" t="s">
        <v>294</v>
      </c>
      <c r="K52" s="20" t="s">
        <v>293</v>
      </c>
      <c r="L52" s="26" t="s">
        <v>493</v>
      </c>
      <c r="M52" s="15" t="s">
        <v>292</v>
      </c>
      <c r="N52" s="19">
        <v>2100000</v>
      </c>
      <c r="O52" s="15"/>
      <c r="P52" s="19"/>
      <c r="Q52" s="15">
        <v>6</v>
      </c>
      <c r="R52" s="19" t="s">
        <v>170</v>
      </c>
      <c r="S52" s="15" t="s">
        <v>42</v>
      </c>
      <c r="T52" s="15" t="s">
        <v>291</v>
      </c>
      <c r="U52" s="15"/>
      <c r="V52" s="15" t="s">
        <v>1</v>
      </c>
      <c r="W52" s="2">
        <f t="shared" si="3"/>
        <v>1</v>
      </c>
      <c r="X52" s="2"/>
      <c r="Y52" s="2"/>
      <c r="Z52" s="2"/>
      <c r="AA52" s="2"/>
      <c r="AB52" s="19"/>
      <c r="AC52" s="21" t="str">
        <f t="shared" si="4"/>
        <v>18</v>
      </c>
      <c r="AD52" s="19"/>
      <c r="AE52" s="2">
        <v>1</v>
      </c>
      <c r="AF52" s="15">
        <v>5</v>
      </c>
      <c r="AG52" s="15" t="b">
        <f t="shared" si="5"/>
        <v>1</v>
      </c>
      <c r="AH52" s="15"/>
    </row>
    <row r="53" spans="1:34" s="22" customFormat="1" ht="18.75" customHeight="1" x14ac:dyDescent="0.25">
      <c r="A53" s="15">
        <v>45</v>
      </c>
      <c r="B53" s="15" t="s">
        <v>10</v>
      </c>
      <c r="C53" s="15" t="s">
        <v>9</v>
      </c>
      <c r="D53" s="15" t="s">
        <v>301</v>
      </c>
      <c r="E53" s="16">
        <v>43658.318715277775</v>
      </c>
      <c r="F53" s="17" t="s">
        <v>300</v>
      </c>
      <c r="G53" s="15" t="s">
        <v>0</v>
      </c>
      <c r="H53" s="15" t="s">
        <v>1</v>
      </c>
      <c r="I53" s="15" t="s">
        <v>297</v>
      </c>
      <c r="J53" s="18" t="s">
        <v>299</v>
      </c>
      <c r="K53" s="20" t="s">
        <v>298</v>
      </c>
      <c r="L53" s="26" t="s">
        <v>493</v>
      </c>
      <c r="M53" s="15" t="s">
        <v>0</v>
      </c>
      <c r="N53" s="19">
        <v>2100000</v>
      </c>
      <c r="O53" s="15"/>
      <c r="P53" s="19"/>
      <c r="Q53" s="15">
        <v>6</v>
      </c>
      <c r="R53" s="19" t="s">
        <v>24</v>
      </c>
      <c r="S53" s="15" t="s">
        <v>42</v>
      </c>
      <c r="T53" s="15" t="s">
        <v>297</v>
      </c>
      <c r="U53" s="15"/>
      <c r="V53" s="15" t="s">
        <v>1</v>
      </c>
      <c r="W53" s="2">
        <f t="shared" si="3"/>
        <v>1</v>
      </c>
      <c r="X53" s="2"/>
      <c r="Y53" s="2"/>
      <c r="Z53" s="2"/>
      <c r="AA53" s="2"/>
      <c r="AB53" s="19"/>
      <c r="AC53" s="21" t="str">
        <f t="shared" si="4"/>
        <v>18</v>
      </c>
      <c r="AD53" s="19"/>
      <c r="AE53" s="2">
        <v>1</v>
      </c>
      <c r="AF53" s="15">
        <v>5</v>
      </c>
      <c r="AG53" s="15" t="b">
        <f t="shared" si="5"/>
        <v>1</v>
      </c>
      <c r="AH53" s="15"/>
    </row>
    <row r="54" spans="1:34" s="22" customFormat="1" ht="18.75" customHeight="1" x14ac:dyDescent="0.25">
      <c r="A54" s="15">
        <v>46</v>
      </c>
      <c r="B54" s="15" t="s">
        <v>10</v>
      </c>
      <c r="C54" s="15" t="s">
        <v>9</v>
      </c>
      <c r="D54" s="15" t="s">
        <v>8</v>
      </c>
      <c r="E54" s="16">
        <v>43682.690671296295</v>
      </c>
      <c r="F54" s="17" t="s">
        <v>7</v>
      </c>
      <c r="G54" s="15" t="s">
        <v>0</v>
      </c>
      <c r="H54" s="15" t="s">
        <v>1</v>
      </c>
      <c r="I54" s="15" t="s">
        <v>6</v>
      </c>
      <c r="J54" s="18" t="s">
        <v>5</v>
      </c>
      <c r="K54" s="20" t="s">
        <v>4</v>
      </c>
      <c r="L54" s="26" t="s">
        <v>493</v>
      </c>
      <c r="M54" s="15" t="s">
        <v>0</v>
      </c>
      <c r="N54" s="19">
        <v>350000</v>
      </c>
      <c r="O54" s="15" t="s">
        <v>3</v>
      </c>
      <c r="P54" s="19" t="s">
        <v>1</v>
      </c>
      <c r="Q54" s="15">
        <v>1</v>
      </c>
      <c r="R54" s="19" t="s">
        <v>2</v>
      </c>
      <c r="S54" s="15" t="s">
        <v>1</v>
      </c>
      <c r="T54" s="15" t="s">
        <v>1</v>
      </c>
      <c r="U54" s="15" t="s">
        <v>0</v>
      </c>
      <c r="V54" s="15"/>
      <c r="W54" s="2">
        <f t="shared" si="3"/>
        <v>1</v>
      </c>
      <c r="X54" s="2"/>
      <c r="Y54" s="2"/>
      <c r="Z54" s="2"/>
      <c r="AA54" s="2"/>
      <c r="AB54" s="19"/>
      <c r="AC54" s="21" t="str">
        <f t="shared" si="4"/>
        <v>18</v>
      </c>
      <c r="AD54" s="19"/>
      <c r="AE54" s="2">
        <v>1</v>
      </c>
      <c r="AF54" s="15"/>
      <c r="AG54" s="15" t="b">
        <f t="shared" si="5"/>
        <v>1</v>
      </c>
      <c r="AH54" s="15"/>
    </row>
    <row r="55" spans="1:34" s="22" customFormat="1" ht="18.75" customHeight="1" x14ac:dyDescent="0.25">
      <c r="A55" s="15">
        <v>47</v>
      </c>
      <c r="B55" s="15" t="s">
        <v>10</v>
      </c>
      <c r="C55" s="15" t="s">
        <v>9</v>
      </c>
      <c r="D55" s="15" t="s">
        <v>382</v>
      </c>
      <c r="E55" s="16">
        <v>43640.688657407409</v>
      </c>
      <c r="F55" s="17" t="s">
        <v>381</v>
      </c>
      <c r="G55" s="15" t="s">
        <v>379</v>
      </c>
      <c r="H55" s="15" t="s">
        <v>1</v>
      </c>
      <c r="I55" s="15" t="str">
        <f>T55</f>
        <v>18004526</v>
      </c>
      <c r="J55" s="18" t="str">
        <f>LEFT(F55,LEN(F55)-LEN(K55))</f>
        <v xml:space="preserve">Trịnh Quang </v>
      </c>
      <c r="K55" s="20" t="s">
        <v>380</v>
      </c>
      <c r="L55" s="26" t="s">
        <v>493</v>
      </c>
      <c r="M55" s="15" t="s">
        <v>379</v>
      </c>
      <c r="N55" s="19">
        <v>2100000</v>
      </c>
      <c r="O55" s="17"/>
      <c r="P55" s="19"/>
      <c r="Q55" s="15">
        <f>N55/350000</f>
        <v>6</v>
      </c>
      <c r="R55" s="19" t="s">
        <v>373</v>
      </c>
      <c r="S55" s="19" t="s">
        <v>42</v>
      </c>
      <c r="T55" s="15" t="s">
        <v>378</v>
      </c>
      <c r="U55" s="15"/>
      <c r="V55" s="15" t="s">
        <v>1</v>
      </c>
      <c r="W55" s="2">
        <f t="shared" si="3"/>
        <v>1</v>
      </c>
      <c r="X55" s="2"/>
      <c r="Y55" s="2"/>
      <c r="Z55" s="2"/>
      <c r="AA55" s="2"/>
      <c r="AB55" s="19"/>
      <c r="AC55" s="21" t="str">
        <f t="shared" si="4"/>
        <v>18</v>
      </c>
      <c r="AD55" s="19">
        <f>SUM(X55:AB55)</f>
        <v>0</v>
      </c>
      <c r="AE55" s="15">
        <v>1</v>
      </c>
      <c r="AF55" s="15">
        <v>5</v>
      </c>
      <c r="AG55" s="15" t="b">
        <f t="shared" si="5"/>
        <v>1</v>
      </c>
      <c r="AH55" s="15"/>
    </row>
    <row r="56" spans="1:34" s="22" customFormat="1" ht="18.75" customHeight="1" x14ac:dyDescent="0.25">
      <c r="A56" s="15">
        <v>48</v>
      </c>
      <c r="B56" s="15" t="s">
        <v>10</v>
      </c>
      <c r="C56" s="15" t="s">
        <v>9</v>
      </c>
      <c r="D56" s="15" t="s">
        <v>362</v>
      </c>
      <c r="E56" s="16">
        <v>43642.683599537035</v>
      </c>
      <c r="F56" s="17" t="s">
        <v>361</v>
      </c>
      <c r="G56" s="15" t="s">
        <v>137</v>
      </c>
      <c r="H56" s="15" t="s">
        <v>1</v>
      </c>
      <c r="I56" s="15" t="str">
        <f>T56</f>
        <v>18004489</v>
      </c>
      <c r="J56" s="18" t="str">
        <f>LEFT(F56,LEN(F56)-LEN(K56))</f>
        <v xml:space="preserve">Trương Thị Mỹ </v>
      </c>
      <c r="K56" s="20" t="s">
        <v>360</v>
      </c>
      <c r="L56" s="26" t="s">
        <v>494</v>
      </c>
      <c r="M56" s="15" t="s">
        <v>137</v>
      </c>
      <c r="N56" s="19">
        <v>2100000</v>
      </c>
      <c r="O56" s="17"/>
      <c r="P56" s="19"/>
      <c r="Q56" s="15">
        <f>N56/350000</f>
        <v>6</v>
      </c>
      <c r="R56" s="19" t="s">
        <v>348</v>
      </c>
      <c r="S56" s="19" t="s">
        <v>42</v>
      </c>
      <c r="T56" s="15" t="s">
        <v>359</v>
      </c>
      <c r="U56" s="15"/>
      <c r="V56" s="15" t="s">
        <v>1</v>
      </c>
      <c r="W56" s="2">
        <f t="shared" si="3"/>
        <v>1</v>
      </c>
      <c r="X56" s="2"/>
      <c r="Y56" s="2"/>
      <c r="Z56" s="2"/>
      <c r="AA56" s="2"/>
      <c r="AB56" s="19"/>
      <c r="AC56" s="21" t="str">
        <f t="shared" si="4"/>
        <v>18</v>
      </c>
      <c r="AD56" s="19">
        <f>SUM(X56:AB56)</f>
        <v>0</v>
      </c>
      <c r="AE56" s="15">
        <v>1</v>
      </c>
      <c r="AF56" s="15">
        <v>5</v>
      </c>
      <c r="AG56" s="15" t="b">
        <f t="shared" si="5"/>
        <v>1</v>
      </c>
      <c r="AH56" s="15"/>
    </row>
    <row r="57" spans="1:34" s="22" customFormat="1" ht="18.75" customHeight="1" x14ac:dyDescent="0.25">
      <c r="A57" s="15">
        <v>49</v>
      </c>
      <c r="B57" s="15" t="s">
        <v>10</v>
      </c>
      <c r="C57" s="15" t="s">
        <v>9</v>
      </c>
      <c r="D57" s="15" t="s">
        <v>408</v>
      </c>
      <c r="E57" s="16">
        <v>43635.591249999998</v>
      </c>
      <c r="F57" s="17" t="s">
        <v>407</v>
      </c>
      <c r="G57" s="15" t="s">
        <v>137</v>
      </c>
      <c r="H57" s="15" t="s">
        <v>1</v>
      </c>
      <c r="I57" s="15" t="str">
        <f>T57</f>
        <v>18002717</v>
      </c>
      <c r="J57" s="18" t="str">
        <f>LEFT(F57,LEN(F57)-LEN(K57))</f>
        <v xml:space="preserve">Lương Thị Ánh </v>
      </c>
      <c r="K57" s="20" t="s">
        <v>406</v>
      </c>
      <c r="L57" s="26" t="s">
        <v>494</v>
      </c>
      <c r="M57" s="15" t="s">
        <v>137</v>
      </c>
      <c r="N57" s="19">
        <v>2100000</v>
      </c>
      <c r="O57" s="17"/>
      <c r="P57" s="19"/>
      <c r="Q57" s="15">
        <f>N57/350000</f>
        <v>6</v>
      </c>
      <c r="R57" s="19" t="s">
        <v>384</v>
      </c>
      <c r="S57" s="19" t="s">
        <v>42</v>
      </c>
      <c r="T57" s="15" t="s">
        <v>405</v>
      </c>
      <c r="U57" s="15"/>
      <c r="V57" s="15" t="s">
        <v>1</v>
      </c>
      <c r="W57" s="2">
        <f t="shared" si="3"/>
        <v>1</v>
      </c>
      <c r="X57" s="2"/>
      <c r="Y57" s="2"/>
      <c r="Z57" s="2"/>
      <c r="AA57" s="2"/>
      <c r="AB57" s="19"/>
      <c r="AC57" s="21" t="str">
        <f t="shared" si="4"/>
        <v>18</v>
      </c>
      <c r="AD57" s="19">
        <f>SUM(X57:AB57)</f>
        <v>0</v>
      </c>
      <c r="AE57" s="15">
        <v>1</v>
      </c>
      <c r="AF57" s="15">
        <v>5</v>
      </c>
      <c r="AG57" s="15" t="b">
        <f t="shared" si="5"/>
        <v>1</v>
      </c>
      <c r="AH57" s="15"/>
    </row>
    <row r="58" spans="1:34" s="22" customFormat="1" ht="18.75" customHeight="1" x14ac:dyDescent="0.25">
      <c r="A58" s="15">
        <v>50</v>
      </c>
      <c r="B58" s="15" t="s">
        <v>10</v>
      </c>
      <c r="C58" s="15" t="s">
        <v>9</v>
      </c>
      <c r="D58" s="15" t="s">
        <v>141</v>
      </c>
      <c r="E58" s="16">
        <v>43673.438379629632</v>
      </c>
      <c r="F58" s="17" t="s">
        <v>140</v>
      </c>
      <c r="G58" s="15" t="s">
        <v>137</v>
      </c>
      <c r="H58" s="15" t="s">
        <v>1</v>
      </c>
      <c r="I58" s="15" t="s">
        <v>136</v>
      </c>
      <c r="J58" s="18" t="s">
        <v>139</v>
      </c>
      <c r="K58" s="20" t="s">
        <v>138</v>
      </c>
      <c r="L58" s="26" t="s">
        <v>494</v>
      </c>
      <c r="M58" s="15" t="s">
        <v>137</v>
      </c>
      <c r="N58" s="19">
        <v>2100000</v>
      </c>
      <c r="O58" s="15"/>
      <c r="P58" s="19"/>
      <c r="Q58" s="15">
        <v>6</v>
      </c>
      <c r="R58" s="19" t="s">
        <v>135</v>
      </c>
      <c r="S58" s="15" t="s">
        <v>42</v>
      </c>
      <c r="T58" s="15" t="s">
        <v>136</v>
      </c>
      <c r="U58" s="15" t="s">
        <v>135</v>
      </c>
      <c r="V58" s="15" t="s">
        <v>1</v>
      </c>
      <c r="W58" s="2">
        <f t="shared" si="3"/>
        <v>1</v>
      </c>
      <c r="X58" s="2"/>
      <c r="Y58" s="2"/>
      <c r="Z58" s="2"/>
      <c r="AA58" s="2"/>
      <c r="AB58" s="19"/>
      <c r="AC58" s="21" t="str">
        <f t="shared" si="4"/>
        <v>18</v>
      </c>
      <c r="AD58" s="19"/>
      <c r="AE58" s="2">
        <v>1</v>
      </c>
      <c r="AF58" s="15">
        <v>5</v>
      </c>
      <c r="AG58" s="15" t="b">
        <f t="shared" si="5"/>
        <v>1</v>
      </c>
      <c r="AH58" s="15"/>
    </row>
    <row r="59" spans="1:34" s="22" customFormat="1" ht="18.75" customHeight="1" x14ac:dyDescent="0.25">
      <c r="A59" s="15">
        <v>51</v>
      </c>
      <c r="B59" s="15"/>
      <c r="C59" s="15"/>
      <c r="D59" s="15" t="s">
        <v>352</v>
      </c>
      <c r="E59" s="16">
        <v>43647.656886574077</v>
      </c>
      <c r="F59" s="17" t="s">
        <v>351</v>
      </c>
      <c r="G59" s="15" t="s">
        <v>349</v>
      </c>
      <c r="H59" s="15" t="s">
        <v>1</v>
      </c>
      <c r="I59" s="15" t="str">
        <f>T59</f>
        <v>18004738</v>
      </c>
      <c r="J59" s="18" t="str">
        <f>LEFT(F59,LEN(F59)-LEN(K59))</f>
        <v xml:space="preserve">Triệu Yến </v>
      </c>
      <c r="K59" s="20" t="s">
        <v>350</v>
      </c>
      <c r="L59" s="26" t="s">
        <v>494</v>
      </c>
      <c r="M59" s="15" t="s">
        <v>349</v>
      </c>
      <c r="N59" s="19">
        <v>2100000</v>
      </c>
      <c r="O59" s="15"/>
      <c r="P59" s="19"/>
      <c r="Q59" s="15">
        <f>N59/350000</f>
        <v>6</v>
      </c>
      <c r="R59" s="19" t="s">
        <v>348</v>
      </c>
      <c r="S59" s="15" t="s">
        <v>42</v>
      </c>
      <c r="T59" s="15" t="s">
        <v>347</v>
      </c>
      <c r="U59" s="15"/>
      <c r="V59" s="15" t="s">
        <v>1</v>
      </c>
      <c r="W59" s="2">
        <f t="shared" si="3"/>
        <v>1</v>
      </c>
      <c r="X59" s="2"/>
      <c r="Y59" s="2"/>
      <c r="Z59" s="2"/>
      <c r="AA59" s="2"/>
      <c r="AB59" s="19"/>
      <c r="AC59" s="21" t="str">
        <f t="shared" si="4"/>
        <v>18</v>
      </c>
      <c r="AD59" s="19">
        <f>SUM(X59:AB59)</f>
        <v>0</v>
      </c>
      <c r="AE59" s="2">
        <v>1</v>
      </c>
      <c r="AF59" s="15">
        <v>5</v>
      </c>
      <c r="AG59" s="15" t="b">
        <f t="shared" si="5"/>
        <v>1</v>
      </c>
      <c r="AH59" s="15"/>
    </row>
    <row r="60" spans="1:34" s="22" customFormat="1" ht="18.75" customHeight="1" x14ac:dyDescent="0.25">
      <c r="A60" s="15">
        <v>52</v>
      </c>
      <c r="B60" s="15" t="s">
        <v>10</v>
      </c>
      <c r="C60" s="15" t="s">
        <v>9</v>
      </c>
      <c r="D60" s="15" t="s">
        <v>46</v>
      </c>
      <c r="E60" s="16">
        <v>43678.3281712963</v>
      </c>
      <c r="F60" s="17" t="s">
        <v>45</v>
      </c>
      <c r="G60" s="15" t="s">
        <v>43</v>
      </c>
      <c r="H60" s="15" t="s">
        <v>1</v>
      </c>
      <c r="I60" s="15" t="s">
        <v>41</v>
      </c>
      <c r="J60" s="18" t="s">
        <v>44</v>
      </c>
      <c r="K60" s="20" t="s">
        <v>25</v>
      </c>
      <c r="L60" s="26" t="s">
        <v>493</v>
      </c>
      <c r="M60" s="15" t="s">
        <v>43</v>
      </c>
      <c r="N60" s="19">
        <v>350000</v>
      </c>
      <c r="O60" s="15"/>
      <c r="P60" s="19"/>
      <c r="Q60" s="15">
        <v>1</v>
      </c>
      <c r="R60" s="19" t="s">
        <v>2</v>
      </c>
      <c r="S60" s="15" t="s">
        <v>42</v>
      </c>
      <c r="T60" s="15" t="s">
        <v>41</v>
      </c>
      <c r="U60" s="15" t="s">
        <v>2</v>
      </c>
      <c r="V60" s="15" t="s">
        <v>1</v>
      </c>
      <c r="W60" s="2">
        <f t="shared" si="3"/>
        <v>1</v>
      </c>
      <c r="X60" s="2"/>
      <c r="Y60" s="2"/>
      <c r="Z60" s="2"/>
      <c r="AA60" s="2"/>
      <c r="AB60" s="19"/>
      <c r="AC60" s="21" t="str">
        <f t="shared" si="4"/>
        <v>18</v>
      </c>
      <c r="AD60" s="19"/>
      <c r="AE60" s="2">
        <v>1</v>
      </c>
      <c r="AF60" s="15"/>
      <c r="AG60" s="15" t="b">
        <f t="shared" si="5"/>
        <v>1</v>
      </c>
      <c r="AH60" s="15"/>
    </row>
    <row r="61" spans="1:34" s="22" customFormat="1" ht="18.75" customHeight="1" x14ac:dyDescent="0.25">
      <c r="A61" s="15">
        <v>53</v>
      </c>
      <c r="B61" s="15" t="s">
        <v>10</v>
      </c>
      <c r="C61" s="15" t="s">
        <v>9</v>
      </c>
      <c r="D61" s="15" t="s">
        <v>444</v>
      </c>
      <c r="E61" s="16">
        <v>43613.58866898148</v>
      </c>
      <c r="F61" s="17" t="s">
        <v>443</v>
      </c>
      <c r="G61" s="15" t="s">
        <v>438</v>
      </c>
      <c r="H61" s="15" t="s">
        <v>1</v>
      </c>
      <c r="I61" s="15" t="str">
        <f>T61</f>
        <v>18001632</v>
      </c>
      <c r="J61" s="18" t="str">
        <f>LEFT(F61,LEN(F61)-LEN(K61))</f>
        <v xml:space="preserve">Nguyễn Đức </v>
      </c>
      <c r="K61" s="20" t="s">
        <v>49</v>
      </c>
      <c r="L61" s="26" t="s">
        <v>493</v>
      </c>
      <c r="M61" s="15" t="s">
        <v>438</v>
      </c>
      <c r="N61" s="19">
        <v>3850000</v>
      </c>
      <c r="O61" s="17"/>
      <c r="P61" s="19"/>
      <c r="Q61" s="15">
        <f>N61/350000</f>
        <v>11</v>
      </c>
      <c r="R61" s="19" t="s">
        <v>442</v>
      </c>
      <c r="S61" s="19" t="s">
        <v>42</v>
      </c>
      <c r="T61" s="15" t="s">
        <v>441</v>
      </c>
      <c r="U61" s="15"/>
      <c r="V61" s="15" t="s">
        <v>1</v>
      </c>
      <c r="W61" s="2">
        <f t="shared" si="3"/>
        <v>1</v>
      </c>
      <c r="X61" s="2"/>
      <c r="Y61" s="2"/>
      <c r="Z61" s="2"/>
      <c r="AA61" s="2"/>
      <c r="AB61" s="19"/>
      <c r="AC61" s="21" t="str">
        <f t="shared" si="4"/>
        <v>18</v>
      </c>
      <c r="AD61" s="19">
        <f>SUM(X61:AB61)</f>
        <v>0</v>
      </c>
      <c r="AE61" s="15">
        <v>1</v>
      </c>
      <c r="AF61" s="15">
        <v>10</v>
      </c>
      <c r="AG61" s="15" t="b">
        <f t="shared" si="5"/>
        <v>1</v>
      </c>
      <c r="AH61" s="15"/>
    </row>
    <row r="62" spans="1:34" s="22" customFormat="1" ht="18.75" customHeight="1" x14ac:dyDescent="0.25">
      <c r="A62" s="15">
        <v>54</v>
      </c>
      <c r="B62" s="15" t="s">
        <v>10</v>
      </c>
      <c r="C62" s="15" t="s">
        <v>9</v>
      </c>
      <c r="D62" s="15" t="s">
        <v>440</v>
      </c>
      <c r="E62" s="16">
        <v>43626.436388888891</v>
      </c>
      <c r="F62" s="17" t="s">
        <v>439</v>
      </c>
      <c r="G62" s="15" t="s">
        <v>438</v>
      </c>
      <c r="H62" s="15" t="s">
        <v>1</v>
      </c>
      <c r="I62" s="15" t="str">
        <f>T62</f>
        <v>18001675</v>
      </c>
      <c r="J62" s="18" t="str">
        <f>LEFT(F62,LEN(F62)-LEN(K62))</f>
        <v xml:space="preserve">Bùi Vĩ </v>
      </c>
      <c r="K62" s="20" t="s">
        <v>356</v>
      </c>
      <c r="L62" s="26" t="s">
        <v>493</v>
      </c>
      <c r="M62" s="15" t="s">
        <v>438</v>
      </c>
      <c r="N62" s="19">
        <v>700000</v>
      </c>
      <c r="O62" s="17"/>
      <c r="P62" s="19"/>
      <c r="Q62" s="15">
        <f>N62/350000</f>
        <v>2</v>
      </c>
      <c r="R62" s="19" t="s">
        <v>437</v>
      </c>
      <c r="S62" s="19" t="s">
        <v>42</v>
      </c>
      <c r="T62" s="15" t="s">
        <v>436</v>
      </c>
      <c r="U62" s="15"/>
      <c r="V62" s="15" t="s">
        <v>1</v>
      </c>
      <c r="W62" s="2">
        <f t="shared" si="3"/>
        <v>1</v>
      </c>
      <c r="X62" s="2"/>
      <c r="Y62" s="2"/>
      <c r="Z62" s="2"/>
      <c r="AA62" s="2"/>
      <c r="AB62" s="19">
        <v>1</v>
      </c>
      <c r="AC62" s="21" t="str">
        <f t="shared" si="4"/>
        <v>18</v>
      </c>
      <c r="AD62" s="19">
        <f>SUM(X62:AB62)</f>
        <v>1</v>
      </c>
      <c r="AE62" s="15">
        <v>1</v>
      </c>
      <c r="AF62" s="15" t="s">
        <v>1</v>
      </c>
      <c r="AG62" s="15" t="b">
        <f t="shared" si="5"/>
        <v>1</v>
      </c>
      <c r="AH62" s="15"/>
    </row>
    <row r="63" spans="1:34" s="22" customFormat="1" ht="18.75" customHeight="1" x14ac:dyDescent="0.25">
      <c r="A63" s="15">
        <v>55</v>
      </c>
      <c r="B63" s="15" t="s">
        <v>10</v>
      </c>
      <c r="C63" s="15" t="s">
        <v>9</v>
      </c>
      <c r="D63" s="15" t="s">
        <v>414</v>
      </c>
      <c r="E63" s="16">
        <v>43635.559479166666</v>
      </c>
      <c r="F63" s="17" t="s">
        <v>413</v>
      </c>
      <c r="G63" s="15" t="s">
        <v>411</v>
      </c>
      <c r="H63" s="15" t="s">
        <v>1</v>
      </c>
      <c r="I63" s="15" t="str">
        <f>T63</f>
        <v>18001692</v>
      </c>
      <c r="J63" s="18" t="str">
        <f>LEFT(F63,LEN(F63)-LEN(K63))</f>
        <v xml:space="preserve">Phan Thị Ngọc </v>
      </c>
      <c r="K63" s="20" t="s">
        <v>412</v>
      </c>
      <c r="L63" s="26" t="s">
        <v>494</v>
      </c>
      <c r="M63" s="15" t="s">
        <v>411</v>
      </c>
      <c r="N63" s="19">
        <v>2100000</v>
      </c>
      <c r="O63" s="17"/>
      <c r="P63" s="19"/>
      <c r="Q63" s="15">
        <f>N63/350000</f>
        <v>6</v>
      </c>
      <c r="R63" s="19" t="s">
        <v>410</v>
      </c>
      <c r="S63" s="19" t="s">
        <v>42</v>
      </c>
      <c r="T63" s="15" t="s">
        <v>409</v>
      </c>
      <c r="U63" s="15"/>
      <c r="V63" s="15" t="s">
        <v>1</v>
      </c>
      <c r="W63" s="2">
        <f t="shared" si="3"/>
        <v>1</v>
      </c>
      <c r="X63" s="2"/>
      <c r="Y63" s="2"/>
      <c r="Z63" s="2"/>
      <c r="AA63" s="2"/>
      <c r="AB63" s="19"/>
      <c r="AC63" s="21" t="str">
        <f t="shared" si="4"/>
        <v>18</v>
      </c>
      <c r="AD63" s="19">
        <f>SUM(X63:AB63)</f>
        <v>0</v>
      </c>
      <c r="AE63" s="15">
        <v>1</v>
      </c>
      <c r="AF63" s="15">
        <v>5</v>
      </c>
      <c r="AG63" s="15" t="b">
        <f t="shared" si="5"/>
        <v>1</v>
      </c>
      <c r="AH63" s="15"/>
    </row>
    <row r="64" spans="1:34" s="22" customFormat="1" ht="18.75" customHeight="1" x14ac:dyDescent="0.25">
      <c r="A64" s="15">
        <v>56</v>
      </c>
      <c r="B64" s="15" t="s">
        <v>10</v>
      </c>
      <c r="C64" s="15" t="s">
        <v>9</v>
      </c>
      <c r="D64" s="15" t="s">
        <v>388</v>
      </c>
      <c r="E64" s="16">
        <v>43640.479050925926</v>
      </c>
      <c r="F64" s="17" t="s">
        <v>387</v>
      </c>
      <c r="G64" s="15" t="s">
        <v>385</v>
      </c>
      <c r="H64" s="15" t="s">
        <v>1</v>
      </c>
      <c r="I64" s="15" t="str">
        <f>T64</f>
        <v>18001858</v>
      </c>
      <c r="J64" s="18" t="str">
        <f>LEFT(F64,LEN(F64)-LEN(K64))</f>
        <v xml:space="preserve">Nguyễn </v>
      </c>
      <c r="K64" s="20" t="s">
        <v>386</v>
      </c>
      <c r="L64" s="26" t="s">
        <v>493</v>
      </c>
      <c r="M64" s="15" t="s">
        <v>385</v>
      </c>
      <c r="N64" s="19">
        <v>2100000</v>
      </c>
      <c r="O64" s="17"/>
      <c r="P64" s="19"/>
      <c r="Q64" s="15">
        <f>N64/350000</f>
        <v>6</v>
      </c>
      <c r="R64" s="19" t="s">
        <v>384</v>
      </c>
      <c r="S64" s="19" t="s">
        <v>42</v>
      </c>
      <c r="T64" s="15" t="s">
        <v>383</v>
      </c>
      <c r="U64" s="15"/>
      <c r="V64" s="15" t="s">
        <v>1</v>
      </c>
      <c r="W64" s="2">
        <f t="shared" si="3"/>
        <v>1</v>
      </c>
      <c r="X64" s="2"/>
      <c r="Y64" s="2"/>
      <c r="Z64" s="2"/>
      <c r="AA64" s="2"/>
      <c r="AB64" s="19"/>
      <c r="AC64" s="21" t="str">
        <f t="shared" si="4"/>
        <v>18</v>
      </c>
      <c r="AD64" s="19">
        <f>SUM(X64:AB64)</f>
        <v>0</v>
      </c>
      <c r="AE64" s="15">
        <v>1</v>
      </c>
      <c r="AF64" s="15">
        <v>5</v>
      </c>
      <c r="AG64" s="15" t="b">
        <f t="shared" si="5"/>
        <v>1</v>
      </c>
      <c r="AH64" s="15"/>
    </row>
    <row r="65" spans="1:34" s="22" customFormat="1" ht="18.75" customHeight="1" x14ac:dyDescent="0.25">
      <c r="A65" s="15">
        <v>57</v>
      </c>
      <c r="B65" s="15" t="s">
        <v>10</v>
      </c>
      <c r="C65" s="15" t="s">
        <v>9</v>
      </c>
      <c r="D65" s="15" t="s">
        <v>40</v>
      </c>
      <c r="E65" s="16">
        <v>43680.5075</v>
      </c>
      <c r="F65" s="17" t="s">
        <v>39</v>
      </c>
      <c r="G65" s="15" t="s">
        <v>35</v>
      </c>
      <c r="H65" s="15" t="s">
        <v>1</v>
      </c>
      <c r="I65" s="15" t="s">
        <v>38</v>
      </c>
      <c r="J65" s="18" t="s">
        <v>37</v>
      </c>
      <c r="K65" s="20" t="s">
        <v>36</v>
      </c>
      <c r="L65" s="26" t="s">
        <v>493</v>
      </c>
      <c r="M65" s="15" t="s">
        <v>35</v>
      </c>
      <c r="N65" s="19">
        <v>350000</v>
      </c>
      <c r="O65" s="15" t="s">
        <v>3</v>
      </c>
      <c r="P65" s="19" t="s">
        <v>1</v>
      </c>
      <c r="Q65" s="15">
        <v>1</v>
      </c>
      <c r="R65" s="19" t="s">
        <v>2</v>
      </c>
      <c r="S65" s="15" t="s">
        <v>1</v>
      </c>
      <c r="T65" s="15" t="s">
        <v>1</v>
      </c>
      <c r="U65" s="15" t="s">
        <v>35</v>
      </c>
      <c r="V65" s="15"/>
      <c r="W65" s="2">
        <f t="shared" si="3"/>
        <v>1</v>
      </c>
      <c r="X65" s="2"/>
      <c r="Y65" s="2"/>
      <c r="Z65" s="2"/>
      <c r="AA65" s="2"/>
      <c r="AB65" s="19"/>
      <c r="AC65" s="21" t="str">
        <f t="shared" si="4"/>
        <v>18</v>
      </c>
      <c r="AD65" s="19"/>
      <c r="AE65" s="2">
        <v>1</v>
      </c>
      <c r="AF65" s="15"/>
      <c r="AG65" s="15" t="b">
        <f t="shared" si="5"/>
        <v>1</v>
      </c>
      <c r="AH65" s="15"/>
    </row>
    <row r="66" spans="1:34" s="22" customFormat="1" ht="18.75" customHeight="1" x14ac:dyDescent="0.25">
      <c r="A66" s="15">
        <v>58</v>
      </c>
      <c r="B66" s="15" t="s">
        <v>10</v>
      </c>
      <c r="C66" s="15" t="s">
        <v>9</v>
      </c>
      <c r="D66" s="15" t="s">
        <v>181</v>
      </c>
      <c r="E66" s="16">
        <v>43668.692719907405</v>
      </c>
      <c r="F66" s="17" t="s">
        <v>180</v>
      </c>
      <c r="G66" s="15" t="s">
        <v>178</v>
      </c>
      <c r="H66" s="15" t="s">
        <v>1</v>
      </c>
      <c r="I66" s="15" t="s">
        <v>177</v>
      </c>
      <c r="J66" s="18" t="s">
        <v>152</v>
      </c>
      <c r="K66" s="20" t="s">
        <v>179</v>
      </c>
      <c r="L66" s="26" t="s">
        <v>493</v>
      </c>
      <c r="M66" s="15" t="s">
        <v>178</v>
      </c>
      <c r="N66" s="19">
        <v>2100000</v>
      </c>
      <c r="O66" s="15"/>
      <c r="P66" s="19"/>
      <c r="Q66" s="15">
        <v>6</v>
      </c>
      <c r="R66" s="19" t="s">
        <v>148</v>
      </c>
      <c r="S66" s="15" t="s">
        <v>42</v>
      </c>
      <c r="T66" s="15" t="s">
        <v>177</v>
      </c>
      <c r="U66" s="15" t="s">
        <v>148</v>
      </c>
      <c r="V66" s="15" t="s">
        <v>1</v>
      </c>
      <c r="W66" s="2">
        <f t="shared" si="3"/>
        <v>1</v>
      </c>
      <c r="X66" s="2"/>
      <c r="Y66" s="2"/>
      <c r="Z66" s="2"/>
      <c r="AA66" s="2"/>
      <c r="AB66" s="19"/>
      <c r="AC66" s="21" t="str">
        <f t="shared" si="4"/>
        <v>18</v>
      </c>
      <c r="AD66" s="19"/>
      <c r="AE66" s="2">
        <v>1</v>
      </c>
      <c r="AF66" s="15">
        <v>5</v>
      </c>
      <c r="AG66" s="15" t="b">
        <f t="shared" si="5"/>
        <v>1</v>
      </c>
      <c r="AH66" s="15"/>
    </row>
    <row r="67" spans="1:34" s="22" customFormat="1" ht="18.75" customHeight="1" x14ac:dyDescent="0.25">
      <c r="A67" s="15">
        <v>59</v>
      </c>
      <c r="B67" s="15" t="s">
        <v>10</v>
      </c>
      <c r="C67" s="15" t="s">
        <v>9</v>
      </c>
      <c r="D67" s="15" t="s">
        <v>330</v>
      </c>
      <c r="E67" s="16">
        <v>43654.597592592596</v>
      </c>
      <c r="F67" s="17" t="s">
        <v>329</v>
      </c>
      <c r="G67" s="15" t="s">
        <v>178</v>
      </c>
      <c r="H67" s="15" t="s">
        <v>1</v>
      </c>
      <c r="I67" s="15" t="str">
        <f>T67</f>
        <v>18004129</v>
      </c>
      <c r="J67" s="18" t="str">
        <f>LEFT(F67,LEN(F67)-LEN(K67))</f>
        <v xml:space="preserve">Trần Hoàng </v>
      </c>
      <c r="K67" s="20" t="s">
        <v>328</v>
      </c>
      <c r="L67" s="26" t="s">
        <v>493</v>
      </c>
      <c r="M67" s="15" t="s">
        <v>178</v>
      </c>
      <c r="N67" s="19">
        <v>350000</v>
      </c>
      <c r="O67" s="15"/>
      <c r="P67" s="19"/>
      <c r="Q67" s="15">
        <f>N67/350000</f>
        <v>1</v>
      </c>
      <c r="R67" s="19" t="s">
        <v>327</v>
      </c>
      <c r="S67" s="15" t="s">
        <v>42</v>
      </c>
      <c r="T67" s="15" t="s">
        <v>326</v>
      </c>
      <c r="U67" s="15"/>
      <c r="V67" s="15" t="s">
        <v>1</v>
      </c>
      <c r="W67" s="2">
        <f t="shared" si="3"/>
        <v>1</v>
      </c>
      <c r="X67" s="2"/>
      <c r="Y67" s="2"/>
      <c r="Z67" s="2"/>
      <c r="AA67" s="2"/>
      <c r="AB67" s="19"/>
      <c r="AC67" s="21" t="str">
        <f t="shared" si="4"/>
        <v>18</v>
      </c>
      <c r="AD67" s="19">
        <f>SUM(X67:AB67)</f>
        <v>0</v>
      </c>
      <c r="AE67" s="2">
        <v>1</v>
      </c>
      <c r="AF67" s="15"/>
      <c r="AG67" s="15" t="b">
        <f t="shared" si="5"/>
        <v>1</v>
      </c>
      <c r="AH67" s="15"/>
    </row>
    <row r="68" spans="1:34" s="22" customFormat="1" ht="18.75" customHeight="1" x14ac:dyDescent="0.25">
      <c r="A68" s="15">
        <v>60</v>
      </c>
      <c r="B68" s="15" t="s">
        <v>10</v>
      </c>
      <c r="C68" s="15" t="s">
        <v>9</v>
      </c>
      <c r="D68" s="15" t="s">
        <v>455</v>
      </c>
      <c r="E68" s="16">
        <v>43608.361921296295</v>
      </c>
      <c r="F68" s="17" t="s">
        <v>454</v>
      </c>
      <c r="G68" s="15" t="s">
        <v>178</v>
      </c>
      <c r="H68" s="15" t="s">
        <v>1</v>
      </c>
      <c r="I68" s="15" t="str">
        <f>T68</f>
        <v>18004209</v>
      </c>
      <c r="J68" s="18" t="str">
        <f>LEFT(F68,LEN(F68)-LEN(K68))</f>
        <v xml:space="preserve">Trương Minh </v>
      </c>
      <c r="K68" s="20" t="s">
        <v>453</v>
      </c>
      <c r="L68" s="26" t="s">
        <v>493</v>
      </c>
      <c r="M68" s="15" t="s">
        <v>178</v>
      </c>
      <c r="N68" s="19">
        <v>1400000</v>
      </c>
      <c r="O68" s="17"/>
      <c r="P68" s="19"/>
      <c r="Q68" s="15">
        <f>N68/350000</f>
        <v>4</v>
      </c>
      <c r="R68" s="19" t="s">
        <v>452</v>
      </c>
      <c r="S68" s="19" t="s">
        <v>42</v>
      </c>
      <c r="T68" s="15" t="s">
        <v>451</v>
      </c>
      <c r="U68" s="15"/>
      <c r="V68" s="15" t="s">
        <v>1</v>
      </c>
      <c r="W68" s="2">
        <f t="shared" si="3"/>
        <v>1</v>
      </c>
      <c r="X68" s="2"/>
      <c r="Y68" s="2"/>
      <c r="Z68" s="2">
        <v>1</v>
      </c>
      <c r="AA68" s="2">
        <v>1</v>
      </c>
      <c r="AB68" s="19">
        <v>1</v>
      </c>
      <c r="AC68" s="21" t="str">
        <f t="shared" si="4"/>
        <v>18</v>
      </c>
      <c r="AD68" s="19">
        <f>SUM(X68:AB68)</f>
        <v>3</v>
      </c>
      <c r="AE68" s="15">
        <v>1</v>
      </c>
      <c r="AF68" s="15" t="s">
        <v>1</v>
      </c>
      <c r="AG68" s="15" t="b">
        <f t="shared" si="5"/>
        <v>1</v>
      </c>
      <c r="AH68" s="15"/>
    </row>
    <row r="69" spans="1:34" s="22" customFormat="1" ht="18.75" customHeight="1" x14ac:dyDescent="0.25">
      <c r="A69" s="15">
        <v>61</v>
      </c>
      <c r="B69" s="15" t="s">
        <v>10</v>
      </c>
      <c r="C69" s="15" t="s">
        <v>9</v>
      </c>
      <c r="D69" s="15" t="s">
        <v>371</v>
      </c>
      <c r="E69" s="16">
        <v>43642.583657407406</v>
      </c>
      <c r="F69" s="17" t="s">
        <v>370</v>
      </c>
      <c r="G69" s="15" t="s">
        <v>178</v>
      </c>
      <c r="H69" s="15" t="s">
        <v>1</v>
      </c>
      <c r="I69" s="15" t="str">
        <f>T69</f>
        <v>18004361</v>
      </c>
      <c r="J69" s="18" t="str">
        <f>LEFT(F69,LEN(F69)-LEN(K69))</f>
        <v xml:space="preserve">Nguyễn Quốc </v>
      </c>
      <c r="K69" s="20" t="s">
        <v>369</v>
      </c>
      <c r="L69" s="26" t="s">
        <v>493</v>
      </c>
      <c r="M69" s="15" t="s">
        <v>178</v>
      </c>
      <c r="N69" s="19">
        <v>2100000</v>
      </c>
      <c r="O69" s="17"/>
      <c r="P69" s="19"/>
      <c r="Q69" s="15">
        <f>N69/350000</f>
        <v>6</v>
      </c>
      <c r="R69" s="19" t="s">
        <v>368</v>
      </c>
      <c r="S69" s="19" t="s">
        <v>42</v>
      </c>
      <c r="T69" s="15" t="s">
        <v>367</v>
      </c>
      <c r="U69" s="15"/>
      <c r="V69" s="15" t="s">
        <v>1</v>
      </c>
      <c r="W69" s="2">
        <f t="shared" si="3"/>
        <v>1</v>
      </c>
      <c r="X69" s="2"/>
      <c r="Y69" s="2"/>
      <c r="Z69" s="2"/>
      <c r="AA69" s="2"/>
      <c r="AB69" s="19"/>
      <c r="AC69" s="21" t="str">
        <f t="shared" si="4"/>
        <v>18</v>
      </c>
      <c r="AD69" s="19">
        <f>SUM(X69:AB69)</f>
        <v>0</v>
      </c>
      <c r="AE69" s="15">
        <v>1</v>
      </c>
      <c r="AF69" s="15">
        <v>5</v>
      </c>
      <c r="AG69" s="15" t="b">
        <f t="shared" si="5"/>
        <v>1</v>
      </c>
      <c r="AH69" s="15"/>
    </row>
    <row r="70" spans="1:34" s="22" customFormat="1" ht="18.75" customHeight="1" x14ac:dyDescent="0.25">
      <c r="A70" s="15">
        <v>62</v>
      </c>
      <c r="B70" s="15" t="s">
        <v>10</v>
      </c>
      <c r="C70" s="15" t="s">
        <v>9</v>
      </c>
      <c r="D70" s="15" t="s">
        <v>320</v>
      </c>
      <c r="E70" s="16">
        <v>43655.589687500003</v>
      </c>
      <c r="F70" s="17" t="s">
        <v>319</v>
      </c>
      <c r="G70" s="15" t="s">
        <v>303</v>
      </c>
      <c r="H70" s="15" t="s">
        <v>1</v>
      </c>
      <c r="I70" s="15" t="s">
        <v>317</v>
      </c>
      <c r="J70" s="18" t="str">
        <f>LEFT(F70,LEN(F70)-LEN(K70))</f>
        <v xml:space="preserve">Nguyễn Thanh </v>
      </c>
      <c r="K70" s="20" t="s">
        <v>60</v>
      </c>
      <c r="L70" s="26" t="s">
        <v>493</v>
      </c>
      <c r="M70" s="15" t="s">
        <v>303</v>
      </c>
      <c r="N70" s="19">
        <v>2100000</v>
      </c>
      <c r="O70" s="15"/>
      <c r="P70" s="19"/>
      <c r="Q70" s="15">
        <f>N70/350000</f>
        <v>6</v>
      </c>
      <c r="R70" s="19" t="s">
        <v>318</v>
      </c>
      <c r="S70" s="15" t="s">
        <v>42</v>
      </c>
      <c r="T70" s="15" t="s">
        <v>317</v>
      </c>
      <c r="U70" s="15"/>
      <c r="V70" s="15" t="s">
        <v>1</v>
      </c>
      <c r="W70" s="2">
        <f t="shared" si="3"/>
        <v>1</v>
      </c>
      <c r="X70" s="2"/>
      <c r="Y70" s="2"/>
      <c r="Z70" s="2"/>
      <c r="AA70" s="2"/>
      <c r="AB70" s="19"/>
      <c r="AC70" s="21" t="str">
        <f t="shared" si="4"/>
        <v>18</v>
      </c>
      <c r="AD70" s="19">
        <f>SUM(X70:AB70)</f>
        <v>0</v>
      </c>
      <c r="AE70" s="2">
        <v>1</v>
      </c>
      <c r="AF70" s="15">
        <v>5</v>
      </c>
      <c r="AG70" s="15" t="b">
        <f t="shared" si="5"/>
        <v>1</v>
      </c>
      <c r="AH70" s="15"/>
    </row>
    <row r="71" spans="1:34" s="22" customFormat="1" ht="18.75" customHeight="1" x14ac:dyDescent="0.25">
      <c r="A71" s="15">
        <v>63</v>
      </c>
      <c r="B71" s="15" t="s">
        <v>10</v>
      </c>
      <c r="C71" s="15" t="s">
        <v>9</v>
      </c>
      <c r="D71" s="15" t="s">
        <v>307</v>
      </c>
      <c r="E71" s="16">
        <v>43657.597569444442</v>
      </c>
      <c r="F71" s="17" t="s">
        <v>306</v>
      </c>
      <c r="G71" s="15" t="s">
        <v>303</v>
      </c>
      <c r="H71" s="15" t="s">
        <v>1</v>
      </c>
      <c r="I71" s="15" t="s">
        <v>302</v>
      </c>
      <c r="J71" s="18" t="s">
        <v>305</v>
      </c>
      <c r="K71" s="20" t="s">
        <v>304</v>
      </c>
      <c r="L71" s="26" t="s">
        <v>493</v>
      </c>
      <c r="M71" s="15" t="s">
        <v>303</v>
      </c>
      <c r="N71" s="19">
        <v>350000</v>
      </c>
      <c r="O71" s="15"/>
      <c r="P71" s="19"/>
      <c r="Q71" s="15">
        <v>1</v>
      </c>
      <c r="R71" s="19" t="s">
        <v>2</v>
      </c>
      <c r="S71" s="15" t="s">
        <v>42</v>
      </c>
      <c r="T71" s="15" t="s">
        <v>302</v>
      </c>
      <c r="U71" s="15"/>
      <c r="V71" s="15" t="s">
        <v>1</v>
      </c>
      <c r="W71" s="2">
        <f t="shared" si="3"/>
        <v>1</v>
      </c>
      <c r="X71" s="2"/>
      <c r="Y71" s="2"/>
      <c r="Z71" s="2"/>
      <c r="AA71" s="2"/>
      <c r="AB71" s="19"/>
      <c r="AC71" s="21" t="str">
        <f t="shared" si="4"/>
        <v>18</v>
      </c>
      <c r="AD71" s="19"/>
      <c r="AE71" s="2">
        <v>1</v>
      </c>
      <c r="AF71" s="15"/>
      <c r="AG71" s="15" t="b">
        <f t="shared" si="5"/>
        <v>1</v>
      </c>
      <c r="AH71" s="15"/>
    </row>
    <row r="72" spans="1:34" s="22" customFormat="1" ht="18.75" customHeight="1" x14ac:dyDescent="0.25">
      <c r="A72" s="15">
        <v>64</v>
      </c>
      <c r="B72" s="15" t="s">
        <v>10</v>
      </c>
      <c r="C72" s="15" t="s">
        <v>9</v>
      </c>
      <c r="D72" s="15" t="s">
        <v>290</v>
      </c>
      <c r="E72" s="16">
        <v>43658.421666666669</v>
      </c>
      <c r="F72" s="17" t="s">
        <v>289</v>
      </c>
      <c r="G72" s="15" t="s">
        <v>286</v>
      </c>
      <c r="H72" s="15" t="s">
        <v>1</v>
      </c>
      <c r="I72" s="15" t="s">
        <v>285</v>
      </c>
      <c r="J72" s="18" t="s">
        <v>288</v>
      </c>
      <c r="K72" s="20" t="s">
        <v>287</v>
      </c>
      <c r="L72" s="26" t="s">
        <v>493</v>
      </c>
      <c r="M72" s="15" t="s">
        <v>286</v>
      </c>
      <c r="N72" s="19">
        <v>350000</v>
      </c>
      <c r="O72" s="15"/>
      <c r="P72" s="19"/>
      <c r="Q72" s="15">
        <v>1</v>
      </c>
      <c r="R72" s="19" t="s">
        <v>2</v>
      </c>
      <c r="S72" s="15" t="s">
        <v>42</v>
      </c>
      <c r="T72" s="15" t="s">
        <v>285</v>
      </c>
      <c r="U72" s="15"/>
      <c r="V72" s="15" t="s">
        <v>1</v>
      </c>
      <c r="W72" s="2">
        <f t="shared" si="3"/>
        <v>1</v>
      </c>
      <c r="X72" s="2"/>
      <c r="Y72" s="2"/>
      <c r="Z72" s="2"/>
      <c r="AA72" s="2"/>
      <c r="AB72" s="19"/>
      <c r="AC72" s="21" t="str">
        <f t="shared" si="4"/>
        <v>18</v>
      </c>
      <c r="AD72" s="19"/>
      <c r="AE72" s="2">
        <v>1</v>
      </c>
      <c r="AF72" s="15"/>
      <c r="AG72" s="15" t="b">
        <f t="shared" si="5"/>
        <v>1</v>
      </c>
      <c r="AH72" s="15"/>
    </row>
    <row r="73" spans="1:34" s="22" customFormat="1" ht="18.75" customHeight="1" x14ac:dyDescent="0.25">
      <c r="A73" s="15">
        <v>65</v>
      </c>
      <c r="B73" s="15" t="s">
        <v>10</v>
      </c>
      <c r="C73" s="15" t="s">
        <v>9</v>
      </c>
      <c r="D73" s="15" t="s">
        <v>377</v>
      </c>
      <c r="E73" s="16">
        <v>43641.451527777775</v>
      </c>
      <c r="F73" s="17" t="s">
        <v>376</v>
      </c>
      <c r="G73" s="15" t="s">
        <v>374</v>
      </c>
      <c r="H73" s="15" t="s">
        <v>1</v>
      </c>
      <c r="I73" s="15" t="str">
        <f>T73</f>
        <v>18002180</v>
      </c>
      <c r="J73" s="18" t="str">
        <f>LEFT(F73,LEN(F73)-LEN(K73))</f>
        <v xml:space="preserve">Phan Thị Xuân </v>
      </c>
      <c r="K73" s="20" t="s">
        <v>375</v>
      </c>
      <c r="L73" s="26" t="s">
        <v>494</v>
      </c>
      <c r="M73" s="15" t="s">
        <v>374</v>
      </c>
      <c r="N73" s="19">
        <v>2100000</v>
      </c>
      <c r="O73" s="17"/>
      <c r="P73" s="19"/>
      <c r="Q73" s="15">
        <f>N73/350000</f>
        <v>6</v>
      </c>
      <c r="R73" s="19" t="s">
        <v>373</v>
      </c>
      <c r="S73" s="19" t="s">
        <v>42</v>
      </c>
      <c r="T73" s="15" t="s">
        <v>372</v>
      </c>
      <c r="U73" s="15"/>
      <c r="V73" s="15" t="s">
        <v>1</v>
      </c>
      <c r="W73" s="2">
        <f t="shared" ref="W73:W89" si="6">COUNTIF($I$9:$I$93,I73)</f>
        <v>1</v>
      </c>
      <c r="X73" s="2"/>
      <c r="Y73" s="2"/>
      <c r="Z73" s="2"/>
      <c r="AA73" s="2"/>
      <c r="AB73" s="19"/>
      <c r="AC73" s="21" t="str">
        <f t="shared" ref="AC73:AC89" si="7">LEFT(M73,2)</f>
        <v>18</v>
      </c>
      <c r="AD73" s="19">
        <f>SUM(X73:AB73)</f>
        <v>0</v>
      </c>
      <c r="AE73" s="15">
        <v>1</v>
      </c>
      <c r="AF73" s="15">
        <v>5</v>
      </c>
      <c r="AG73" s="15" t="b">
        <f t="shared" ref="AG73:AG89" si="8">SUM(AD73:AF73)=Q73</f>
        <v>1</v>
      </c>
      <c r="AH73" s="15"/>
    </row>
    <row r="74" spans="1:34" s="22" customFormat="1" ht="18.75" customHeight="1" x14ac:dyDescent="0.25">
      <c r="A74" s="15">
        <v>66</v>
      </c>
      <c r="B74" s="15" t="s">
        <v>10</v>
      </c>
      <c r="C74" s="15" t="s">
        <v>9</v>
      </c>
      <c r="D74" s="15" t="s">
        <v>154</v>
      </c>
      <c r="E74" s="16">
        <v>43673.369131944448</v>
      </c>
      <c r="F74" s="17" t="s">
        <v>153</v>
      </c>
      <c r="G74" s="15" t="s">
        <v>150</v>
      </c>
      <c r="H74" s="15" t="s">
        <v>1</v>
      </c>
      <c r="I74" s="15" t="s">
        <v>149</v>
      </c>
      <c r="J74" s="18" t="s">
        <v>152</v>
      </c>
      <c r="K74" s="20" t="s">
        <v>151</v>
      </c>
      <c r="L74" s="26" t="s">
        <v>493</v>
      </c>
      <c r="M74" s="15" t="s">
        <v>150</v>
      </c>
      <c r="N74" s="19">
        <v>2100000</v>
      </c>
      <c r="O74" s="15"/>
      <c r="P74" s="19"/>
      <c r="Q74" s="15">
        <v>6</v>
      </c>
      <c r="R74" s="19" t="s">
        <v>148</v>
      </c>
      <c r="S74" s="15" t="s">
        <v>42</v>
      </c>
      <c r="T74" s="15" t="s">
        <v>149</v>
      </c>
      <c r="U74" s="15" t="s">
        <v>148</v>
      </c>
      <c r="V74" s="15" t="s">
        <v>1</v>
      </c>
      <c r="W74" s="2">
        <f t="shared" si="6"/>
        <v>1</v>
      </c>
      <c r="X74" s="2"/>
      <c r="Y74" s="2"/>
      <c r="Z74" s="2"/>
      <c r="AA74" s="2"/>
      <c r="AB74" s="19"/>
      <c r="AC74" s="21" t="str">
        <f t="shared" si="7"/>
        <v>18</v>
      </c>
      <c r="AD74" s="19"/>
      <c r="AE74" s="2">
        <v>1</v>
      </c>
      <c r="AF74" s="15">
        <v>5</v>
      </c>
      <c r="AG74" s="15" t="b">
        <f t="shared" si="8"/>
        <v>1</v>
      </c>
      <c r="AH74" s="15"/>
    </row>
    <row r="75" spans="1:34" s="22" customFormat="1" ht="18.75" customHeight="1" x14ac:dyDescent="0.25">
      <c r="A75" s="15">
        <v>67</v>
      </c>
      <c r="B75" s="15" t="s">
        <v>10</v>
      </c>
      <c r="C75" s="15" t="s">
        <v>9</v>
      </c>
      <c r="D75" s="15" t="s">
        <v>93</v>
      </c>
      <c r="E75" s="16">
        <v>43675.685358796298</v>
      </c>
      <c r="F75" s="17" t="s">
        <v>92</v>
      </c>
      <c r="G75" s="15" t="s">
        <v>11</v>
      </c>
      <c r="H75" s="15" t="s">
        <v>1</v>
      </c>
      <c r="I75" s="15" t="s">
        <v>90</v>
      </c>
      <c r="J75" s="18" t="s">
        <v>91</v>
      </c>
      <c r="K75" s="20" t="s">
        <v>60</v>
      </c>
      <c r="L75" s="26" t="s">
        <v>493</v>
      </c>
      <c r="M75" s="15" t="s">
        <v>11</v>
      </c>
      <c r="N75" s="19">
        <v>350000</v>
      </c>
      <c r="O75" s="15"/>
      <c r="P75" s="19"/>
      <c r="Q75" s="15">
        <v>1</v>
      </c>
      <c r="R75" s="19" t="s">
        <v>2</v>
      </c>
      <c r="S75" s="15" t="s">
        <v>42</v>
      </c>
      <c r="T75" s="15" t="s">
        <v>90</v>
      </c>
      <c r="U75" s="15" t="s">
        <v>2</v>
      </c>
      <c r="V75" s="15" t="s">
        <v>1</v>
      </c>
      <c r="W75" s="2">
        <f t="shared" si="6"/>
        <v>1</v>
      </c>
      <c r="X75" s="2"/>
      <c r="Y75" s="2"/>
      <c r="Z75" s="2"/>
      <c r="AA75" s="2"/>
      <c r="AB75" s="19"/>
      <c r="AC75" s="21" t="str">
        <f t="shared" si="7"/>
        <v>18</v>
      </c>
      <c r="AD75" s="19"/>
      <c r="AE75" s="2">
        <v>1</v>
      </c>
      <c r="AF75" s="15"/>
      <c r="AG75" s="15" t="b">
        <f t="shared" si="8"/>
        <v>1</v>
      </c>
      <c r="AH75" s="15"/>
    </row>
    <row r="76" spans="1:34" s="22" customFormat="1" ht="18.75" customHeight="1" x14ac:dyDescent="0.25">
      <c r="A76" s="15">
        <v>68</v>
      </c>
      <c r="B76" s="15" t="s">
        <v>10</v>
      </c>
      <c r="C76" s="15" t="s">
        <v>9</v>
      </c>
      <c r="D76" s="15" t="s">
        <v>22</v>
      </c>
      <c r="E76" s="16">
        <v>43682.376875000002</v>
      </c>
      <c r="F76" s="17" t="s">
        <v>21</v>
      </c>
      <c r="G76" s="15" t="s">
        <v>11</v>
      </c>
      <c r="H76" s="15" t="s">
        <v>1</v>
      </c>
      <c r="I76" s="15" t="s">
        <v>20</v>
      </c>
      <c r="J76" s="18" t="s">
        <v>19</v>
      </c>
      <c r="K76" s="20" t="s">
        <v>18</v>
      </c>
      <c r="L76" s="26" t="s">
        <v>494</v>
      </c>
      <c r="M76" s="15" t="s">
        <v>11</v>
      </c>
      <c r="N76" s="19">
        <v>2100000</v>
      </c>
      <c r="O76" s="15" t="s">
        <v>3</v>
      </c>
      <c r="P76" s="19" t="s">
        <v>1</v>
      </c>
      <c r="Q76" s="15">
        <v>6</v>
      </c>
      <c r="R76" s="19" t="s">
        <v>17</v>
      </c>
      <c r="S76" s="15" t="s">
        <v>1</v>
      </c>
      <c r="T76" s="15" t="s">
        <v>1</v>
      </c>
      <c r="U76" s="15" t="s">
        <v>11</v>
      </c>
      <c r="V76" s="15"/>
      <c r="W76" s="2">
        <f t="shared" si="6"/>
        <v>1</v>
      </c>
      <c r="X76" s="2"/>
      <c r="Y76" s="2"/>
      <c r="Z76" s="2"/>
      <c r="AA76" s="2"/>
      <c r="AB76" s="19"/>
      <c r="AC76" s="21" t="str">
        <f t="shared" si="7"/>
        <v>18</v>
      </c>
      <c r="AD76" s="19"/>
      <c r="AE76" s="2">
        <v>1</v>
      </c>
      <c r="AF76" s="15">
        <v>5</v>
      </c>
      <c r="AG76" s="15" t="b">
        <f t="shared" si="8"/>
        <v>1</v>
      </c>
      <c r="AH76" s="15"/>
    </row>
    <row r="77" spans="1:34" s="22" customFormat="1" ht="18.75" customHeight="1" x14ac:dyDescent="0.25">
      <c r="A77" s="15">
        <v>69</v>
      </c>
      <c r="B77" s="15" t="s">
        <v>10</v>
      </c>
      <c r="C77" s="15" t="s">
        <v>9</v>
      </c>
      <c r="D77" s="15" t="s">
        <v>16</v>
      </c>
      <c r="E77" s="16">
        <v>43682.413275462961</v>
      </c>
      <c r="F77" s="17" t="s">
        <v>15</v>
      </c>
      <c r="G77" s="15" t="s">
        <v>11</v>
      </c>
      <c r="H77" s="15" t="s">
        <v>1</v>
      </c>
      <c r="I77" s="15" t="s">
        <v>14</v>
      </c>
      <c r="J77" s="18" t="s">
        <v>13</v>
      </c>
      <c r="K77" s="20" t="s">
        <v>12</v>
      </c>
      <c r="L77" s="26" t="s">
        <v>494</v>
      </c>
      <c r="M77" s="15" t="s">
        <v>11</v>
      </c>
      <c r="N77" s="19">
        <v>350000</v>
      </c>
      <c r="O77" s="15" t="s">
        <v>3</v>
      </c>
      <c r="P77" s="19" t="s">
        <v>1</v>
      </c>
      <c r="Q77" s="15">
        <v>1</v>
      </c>
      <c r="R77" s="19" t="s">
        <v>2</v>
      </c>
      <c r="S77" s="15" t="s">
        <v>1</v>
      </c>
      <c r="T77" s="15" t="s">
        <v>1</v>
      </c>
      <c r="U77" s="15" t="s">
        <v>11</v>
      </c>
      <c r="V77" s="15"/>
      <c r="W77" s="2">
        <f t="shared" si="6"/>
        <v>1</v>
      </c>
      <c r="X77" s="2"/>
      <c r="Y77" s="2"/>
      <c r="Z77" s="2"/>
      <c r="AA77" s="2"/>
      <c r="AB77" s="19"/>
      <c r="AC77" s="21" t="str">
        <f t="shared" si="7"/>
        <v>18</v>
      </c>
      <c r="AD77" s="19"/>
      <c r="AE77" s="2">
        <v>1</v>
      </c>
      <c r="AF77" s="15"/>
      <c r="AG77" s="15" t="b">
        <f t="shared" si="8"/>
        <v>1</v>
      </c>
      <c r="AH77" s="15"/>
    </row>
    <row r="78" spans="1:34" s="22" customFormat="1" ht="18.75" customHeight="1" x14ac:dyDescent="0.25">
      <c r="A78" s="15">
        <v>70</v>
      </c>
      <c r="B78" s="15" t="s">
        <v>10</v>
      </c>
      <c r="C78" s="15" t="s">
        <v>9</v>
      </c>
      <c r="D78" s="15" t="s">
        <v>393</v>
      </c>
      <c r="E78" s="16">
        <v>43637.664027777777</v>
      </c>
      <c r="F78" s="17" t="s">
        <v>392</v>
      </c>
      <c r="G78" s="15" t="s">
        <v>11</v>
      </c>
      <c r="H78" s="15" t="s">
        <v>1</v>
      </c>
      <c r="I78" s="15" t="str">
        <f>T78</f>
        <v>18003942</v>
      </c>
      <c r="J78" s="18" t="str">
        <f>LEFT(F78,LEN(F78)-LEN(K78))</f>
        <v xml:space="preserve">Phạm </v>
      </c>
      <c r="K78" s="20" t="s">
        <v>391</v>
      </c>
      <c r="L78" s="26" t="s">
        <v>494</v>
      </c>
      <c r="M78" s="15" t="s">
        <v>11</v>
      </c>
      <c r="N78" s="19">
        <v>2100000</v>
      </c>
      <c r="O78" s="17"/>
      <c r="P78" s="19"/>
      <c r="Q78" s="15">
        <f>N78/350000</f>
        <v>6</v>
      </c>
      <c r="R78" s="19" t="s">
        <v>390</v>
      </c>
      <c r="S78" s="19" t="s">
        <v>42</v>
      </c>
      <c r="T78" s="15" t="s">
        <v>389</v>
      </c>
      <c r="U78" s="15"/>
      <c r="V78" s="15" t="s">
        <v>1</v>
      </c>
      <c r="W78" s="2">
        <f t="shared" si="6"/>
        <v>1</v>
      </c>
      <c r="X78" s="2"/>
      <c r="Y78" s="2"/>
      <c r="Z78" s="2"/>
      <c r="AA78" s="2"/>
      <c r="AB78" s="19"/>
      <c r="AC78" s="21" t="str">
        <f t="shared" si="7"/>
        <v>18</v>
      </c>
      <c r="AD78" s="19">
        <f>SUM(X78:AB78)</f>
        <v>0</v>
      </c>
      <c r="AE78" s="15">
        <v>1</v>
      </c>
      <c r="AF78" s="15">
        <v>5</v>
      </c>
      <c r="AG78" s="15" t="b">
        <f t="shared" si="8"/>
        <v>1</v>
      </c>
      <c r="AH78" s="15"/>
    </row>
    <row r="79" spans="1:34" s="22" customFormat="1" ht="18.75" customHeight="1" x14ac:dyDescent="0.25">
      <c r="A79" s="15">
        <v>71</v>
      </c>
      <c r="B79" s="15" t="s">
        <v>10</v>
      </c>
      <c r="C79" s="15" t="s">
        <v>9</v>
      </c>
      <c r="D79" s="15" t="s">
        <v>34</v>
      </c>
      <c r="E79" s="16">
        <v>43680.521041666667</v>
      </c>
      <c r="F79" s="17" t="s">
        <v>33</v>
      </c>
      <c r="G79" s="15" t="s">
        <v>11</v>
      </c>
      <c r="H79" s="15" t="s">
        <v>1</v>
      </c>
      <c r="I79" s="15" t="s">
        <v>32</v>
      </c>
      <c r="J79" s="18" t="s">
        <v>31</v>
      </c>
      <c r="K79" s="20" t="s">
        <v>30</v>
      </c>
      <c r="L79" s="26" t="s">
        <v>494</v>
      </c>
      <c r="M79" s="15" t="s">
        <v>11</v>
      </c>
      <c r="N79" s="19">
        <v>350000</v>
      </c>
      <c r="O79" s="15" t="s">
        <v>3</v>
      </c>
      <c r="P79" s="19" t="s">
        <v>1</v>
      </c>
      <c r="Q79" s="15">
        <v>1</v>
      </c>
      <c r="R79" s="19" t="s">
        <v>2</v>
      </c>
      <c r="S79" s="15" t="s">
        <v>1</v>
      </c>
      <c r="T79" s="15" t="s">
        <v>1</v>
      </c>
      <c r="U79" s="15" t="s">
        <v>11</v>
      </c>
      <c r="V79" s="15"/>
      <c r="W79" s="2">
        <f t="shared" si="6"/>
        <v>1</v>
      </c>
      <c r="X79" s="2"/>
      <c r="Y79" s="2"/>
      <c r="Z79" s="2"/>
      <c r="AA79" s="2"/>
      <c r="AB79" s="19"/>
      <c r="AC79" s="21" t="str">
        <f t="shared" si="7"/>
        <v>18</v>
      </c>
      <c r="AD79" s="19"/>
      <c r="AE79" s="2">
        <v>1</v>
      </c>
      <c r="AF79" s="15"/>
      <c r="AG79" s="15" t="b">
        <f t="shared" si="8"/>
        <v>1</v>
      </c>
      <c r="AH79" s="15"/>
    </row>
    <row r="80" spans="1:34" s="22" customFormat="1" ht="18.75" customHeight="1" x14ac:dyDescent="0.25">
      <c r="A80" s="15">
        <v>72</v>
      </c>
      <c r="B80" s="15" t="s">
        <v>10</v>
      </c>
      <c r="C80" s="15" t="s">
        <v>9</v>
      </c>
      <c r="D80" s="15" t="s">
        <v>346</v>
      </c>
      <c r="E80" s="16">
        <v>43649.440324074072</v>
      </c>
      <c r="F80" s="17" t="s">
        <v>345</v>
      </c>
      <c r="G80" s="15" t="s">
        <v>344</v>
      </c>
      <c r="H80" s="15" t="s">
        <v>1</v>
      </c>
      <c r="I80" s="15" t="str">
        <f>T80</f>
        <v>18001202</v>
      </c>
      <c r="J80" s="18" t="str">
        <f>LEFT(F80,LEN(F80)-LEN(K80))</f>
        <v xml:space="preserve">Nguyễn Khắc </v>
      </c>
      <c r="K80" s="20" t="s">
        <v>245</v>
      </c>
      <c r="L80" s="26" t="s">
        <v>493</v>
      </c>
      <c r="M80" s="15" t="s">
        <v>344</v>
      </c>
      <c r="N80" s="19">
        <v>3850000</v>
      </c>
      <c r="O80" s="15"/>
      <c r="P80" s="19"/>
      <c r="Q80" s="15">
        <f>N80/350000</f>
        <v>11</v>
      </c>
      <c r="R80" s="19" t="s">
        <v>343</v>
      </c>
      <c r="S80" s="15" t="s">
        <v>42</v>
      </c>
      <c r="T80" s="15" t="s">
        <v>342</v>
      </c>
      <c r="U80" s="15"/>
      <c r="V80" s="15" t="s">
        <v>1</v>
      </c>
      <c r="W80" s="2">
        <f t="shared" si="6"/>
        <v>1</v>
      </c>
      <c r="X80" s="2"/>
      <c r="Y80" s="2"/>
      <c r="Z80" s="2"/>
      <c r="AA80" s="2"/>
      <c r="AB80" s="19"/>
      <c r="AC80" s="21" t="str">
        <f t="shared" si="7"/>
        <v>18</v>
      </c>
      <c r="AD80" s="19">
        <f>SUM(X80:AB80)</f>
        <v>0</v>
      </c>
      <c r="AE80" s="2">
        <v>1</v>
      </c>
      <c r="AF80" s="15">
        <v>10</v>
      </c>
      <c r="AG80" s="15" t="b">
        <f t="shared" si="8"/>
        <v>1</v>
      </c>
      <c r="AH80" s="15"/>
    </row>
    <row r="81" spans="1:34" s="22" customFormat="1" ht="18.75" customHeight="1" x14ac:dyDescent="0.25">
      <c r="A81" s="15">
        <v>73</v>
      </c>
      <c r="B81" s="15" t="s">
        <v>10</v>
      </c>
      <c r="C81" s="15" t="s">
        <v>9</v>
      </c>
      <c r="D81" s="15" t="s">
        <v>111</v>
      </c>
      <c r="E81" s="16">
        <v>43675.59952546296</v>
      </c>
      <c r="F81" s="17" t="s">
        <v>110</v>
      </c>
      <c r="G81" s="15" t="s">
        <v>107</v>
      </c>
      <c r="H81" s="15" t="s">
        <v>1</v>
      </c>
      <c r="I81" s="15" t="s">
        <v>106</v>
      </c>
      <c r="J81" s="18" t="s">
        <v>109</v>
      </c>
      <c r="K81" s="20" t="s">
        <v>108</v>
      </c>
      <c r="L81" s="26" t="s">
        <v>493</v>
      </c>
      <c r="M81" s="15" t="s">
        <v>107</v>
      </c>
      <c r="N81" s="19">
        <v>350000</v>
      </c>
      <c r="O81" s="15"/>
      <c r="P81" s="19"/>
      <c r="Q81" s="15">
        <v>1</v>
      </c>
      <c r="R81" s="19" t="s">
        <v>2</v>
      </c>
      <c r="S81" s="15" t="s">
        <v>42</v>
      </c>
      <c r="T81" s="15" t="s">
        <v>106</v>
      </c>
      <c r="U81" s="15" t="s">
        <v>2</v>
      </c>
      <c r="V81" s="15" t="s">
        <v>1</v>
      </c>
      <c r="W81" s="2">
        <f t="shared" si="6"/>
        <v>1</v>
      </c>
      <c r="X81" s="2"/>
      <c r="Y81" s="2"/>
      <c r="Z81" s="2"/>
      <c r="AA81" s="2"/>
      <c r="AB81" s="19"/>
      <c r="AC81" s="21" t="str">
        <f t="shared" si="7"/>
        <v>18</v>
      </c>
      <c r="AD81" s="19"/>
      <c r="AE81" s="2">
        <v>1</v>
      </c>
      <c r="AF81" s="15"/>
      <c r="AG81" s="15" t="b">
        <f t="shared" si="8"/>
        <v>1</v>
      </c>
      <c r="AH81" s="15"/>
    </row>
    <row r="82" spans="1:34" s="22" customFormat="1" ht="18.75" customHeight="1" x14ac:dyDescent="0.25">
      <c r="A82" s="15">
        <v>74</v>
      </c>
      <c r="B82" s="15" t="s">
        <v>10</v>
      </c>
      <c r="C82" s="15" t="s">
        <v>9</v>
      </c>
      <c r="D82" s="15" t="s">
        <v>279</v>
      </c>
      <c r="E82" s="16">
        <v>43658.57271990741</v>
      </c>
      <c r="F82" s="17" t="s">
        <v>278</v>
      </c>
      <c r="G82" s="15" t="s">
        <v>271</v>
      </c>
      <c r="H82" s="15" t="s">
        <v>1</v>
      </c>
      <c r="I82" s="15" t="s">
        <v>275</v>
      </c>
      <c r="J82" s="18" t="s">
        <v>277</v>
      </c>
      <c r="K82" s="20" t="s">
        <v>276</v>
      </c>
      <c r="L82" s="26" t="s">
        <v>493</v>
      </c>
      <c r="M82" s="15" t="s">
        <v>271</v>
      </c>
      <c r="N82" s="19">
        <v>2100000</v>
      </c>
      <c r="O82" s="15"/>
      <c r="P82" s="19"/>
      <c r="Q82" s="15">
        <v>6</v>
      </c>
      <c r="R82" s="19" t="s">
        <v>170</v>
      </c>
      <c r="S82" s="15" t="s">
        <v>42</v>
      </c>
      <c r="T82" s="15" t="s">
        <v>275</v>
      </c>
      <c r="U82" s="15"/>
      <c r="V82" s="15" t="s">
        <v>1</v>
      </c>
      <c r="W82" s="2">
        <f t="shared" si="6"/>
        <v>1</v>
      </c>
      <c r="X82" s="2"/>
      <c r="Y82" s="2"/>
      <c r="Z82" s="2"/>
      <c r="AA82" s="2"/>
      <c r="AB82" s="19"/>
      <c r="AC82" s="21" t="str">
        <f t="shared" si="7"/>
        <v>18</v>
      </c>
      <c r="AD82" s="19"/>
      <c r="AE82" s="2">
        <v>1</v>
      </c>
      <c r="AF82" s="15">
        <v>5</v>
      </c>
      <c r="AG82" s="15" t="b">
        <f t="shared" si="8"/>
        <v>1</v>
      </c>
      <c r="AH82" s="15"/>
    </row>
    <row r="83" spans="1:34" s="22" customFormat="1" ht="18.75" customHeight="1" x14ac:dyDescent="0.25">
      <c r="A83" s="15">
        <v>75</v>
      </c>
      <c r="B83" s="15" t="s">
        <v>10</v>
      </c>
      <c r="C83" s="15" t="s">
        <v>9</v>
      </c>
      <c r="D83" s="15" t="s">
        <v>274</v>
      </c>
      <c r="E83" s="16">
        <v>43658.591412037036</v>
      </c>
      <c r="F83" s="17" t="s">
        <v>273</v>
      </c>
      <c r="G83" s="15" t="s">
        <v>271</v>
      </c>
      <c r="H83" s="15" t="s">
        <v>1</v>
      </c>
      <c r="I83" s="15" t="s">
        <v>270</v>
      </c>
      <c r="J83" s="18" t="s">
        <v>272</v>
      </c>
      <c r="K83" s="20" t="s">
        <v>179</v>
      </c>
      <c r="L83" s="26" t="s">
        <v>493</v>
      </c>
      <c r="M83" s="15" t="s">
        <v>271</v>
      </c>
      <c r="N83" s="19">
        <v>2100000</v>
      </c>
      <c r="O83" s="15"/>
      <c r="P83" s="19"/>
      <c r="Q83" s="15">
        <v>6</v>
      </c>
      <c r="R83" s="19" t="s">
        <v>170</v>
      </c>
      <c r="S83" s="15" t="s">
        <v>42</v>
      </c>
      <c r="T83" s="15" t="s">
        <v>270</v>
      </c>
      <c r="U83" s="15"/>
      <c r="V83" s="15" t="s">
        <v>1</v>
      </c>
      <c r="W83" s="2">
        <f t="shared" si="6"/>
        <v>1</v>
      </c>
      <c r="X83" s="2"/>
      <c r="Y83" s="2"/>
      <c r="Z83" s="2"/>
      <c r="AA83" s="2"/>
      <c r="AB83" s="19"/>
      <c r="AC83" s="21" t="str">
        <f t="shared" si="7"/>
        <v>18</v>
      </c>
      <c r="AD83" s="19"/>
      <c r="AE83" s="2">
        <v>1</v>
      </c>
      <c r="AF83" s="15">
        <v>5</v>
      </c>
      <c r="AG83" s="15" t="b">
        <f t="shared" si="8"/>
        <v>1</v>
      </c>
      <c r="AH83" s="15"/>
    </row>
    <row r="84" spans="1:34" s="22" customFormat="1" ht="18.75" customHeight="1" x14ac:dyDescent="0.25">
      <c r="A84" s="15">
        <v>76</v>
      </c>
      <c r="B84" s="15" t="s">
        <v>10</v>
      </c>
      <c r="C84" s="15" t="s">
        <v>9</v>
      </c>
      <c r="D84" s="15" t="s">
        <v>418</v>
      </c>
      <c r="E84" s="16">
        <v>43634.664942129632</v>
      </c>
      <c r="F84" s="17" t="s">
        <v>417</v>
      </c>
      <c r="G84" s="15" t="s">
        <v>271</v>
      </c>
      <c r="H84" s="15" t="s">
        <v>1</v>
      </c>
      <c r="I84" s="15" t="str">
        <f>T84</f>
        <v>18003333</v>
      </c>
      <c r="J84" s="18" t="str">
        <f>LEFT(F84,LEN(F84)-LEN(K84))</f>
        <v xml:space="preserve">Hồ Minh </v>
      </c>
      <c r="K84" s="20" t="s">
        <v>416</v>
      </c>
      <c r="L84" s="26" t="s">
        <v>493</v>
      </c>
      <c r="M84" s="15" t="s">
        <v>271</v>
      </c>
      <c r="N84" s="19">
        <v>2100000</v>
      </c>
      <c r="O84" s="17"/>
      <c r="P84" s="19"/>
      <c r="Q84" s="15">
        <f>N84/350000</f>
        <v>6</v>
      </c>
      <c r="R84" s="19" t="s">
        <v>384</v>
      </c>
      <c r="S84" s="19" t="s">
        <v>42</v>
      </c>
      <c r="T84" s="15" t="s">
        <v>415</v>
      </c>
      <c r="U84" s="15"/>
      <c r="V84" s="15" t="s">
        <v>1</v>
      </c>
      <c r="W84" s="2">
        <f t="shared" si="6"/>
        <v>1</v>
      </c>
      <c r="X84" s="2"/>
      <c r="Y84" s="2"/>
      <c r="Z84" s="2"/>
      <c r="AA84" s="2"/>
      <c r="AB84" s="19"/>
      <c r="AC84" s="21" t="str">
        <f t="shared" si="7"/>
        <v>18</v>
      </c>
      <c r="AD84" s="19">
        <f>SUM(X84:AB84)</f>
        <v>0</v>
      </c>
      <c r="AE84" s="15">
        <v>1</v>
      </c>
      <c r="AF84" s="15">
        <v>5</v>
      </c>
      <c r="AG84" s="15" t="b">
        <f t="shared" si="8"/>
        <v>1</v>
      </c>
      <c r="AH84" s="15"/>
    </row>
    <row r="85" spans="1:34" s="22" customFormat="1" ht="18.75" customHeight="1" x14ac:dyDescent="0.25">
      <c r="A85" s="15">
        <v>77</v>
      </c>
      <c r="B85" s="15" t="s">
        <v>10</v>
      </c>
      <c r="C85" s="15" t="s">
        <v>9</v>
      </c>
      <c r="D85" s="15" t="s">
        <v>248</v>
      </c>
      <c r="E85" s="16">
        <v>43661.451331018521</v>
      </c>
      <c r="F85" s="17" t="s">
        <v>247</v>
      </c>
      <c r="G85" s="15" t="s">
        <v>1</v>
      </c>
      <c r="H85" s="15" t="s">
        <v>1</v>
      </c>
      <c r="I85" s="15" t="s">
        <v>244</v>
      </c>
      <c r="J85" s="18" t="s">
        <v>246</v>
      </c>
      <c r="K85" s="20" t="s">
        <v>245</v>
      </c>
      <c r="L85" s="26" t="s">
        <v>493</v>
      </c>
      <c r="M85" s="15" t="s">
        <v>143</v>
      </c>
      <c r="N85" s="19">
        <v>350000</v>
      </c>
      <c r="O85" s="15"/>
      <c r="P85" s="19"/>
      <c r="Q85" s="15">
        <v>1</v>
      </c>
      <c r="R85" s="19" t="s">
        <v>234</v>
      </c>
      <c r="S85" s="15" t="s">
        <v>42</v>
      </c>
      <c r="T85" s="15" t="s">
        <v>244</v>
      </c>
      <c r="U85" s="15"/>
      <c r="V85" s="15" t="s">
        <v>143</v>
      </c>
      <c r="W85" s="2">
        <f t="shared" si="6"/>
        <v>1</v>
      </c>
      <c r="X85" s="2"/>
      <c r="Y85" s="2"/>
      <c r="Z85" s="2"/>
      <c r="AA85" s="2"/>
      <c r="AB85" s="19"/>
      <c r="AC85" s="21" t="str">
        <f t="shared" si="7"/>
        <v>18</v>
      </c>
      <c r="AD85" s="19"/>
      <c r="AE85" s="2">
        <v>1</v>
      </c>
      <c r="AF85" s="15"/>
      <c r="AG85" s="15" t="b">
        <f t="shared" si="8"/>
        <v>1</v>
      </c>
      <c r="AH85" s="15"/>
    </row>
    <row r="86" spans="1:34" s="22" customFormat="1" ht="18.75" customHeight="1" x14ac:dyDescent="0.25">
      <c r="A86" s="15">
        <v>78</v>
      </c>
      <c r="B86" s="15" t="s">
        <v>10</v>
      </c>
      <c r="C86" s="15" t="s">
        <v>9</v>
      </c>
      <c r="D86" s="15" t="s">
        <v>147</v>
      </c>
      <c r="E86" s="16">
        <v>43673.37091435185</v>
      </c>
      <c r="F86" s="17" t="s">
        <v>146</v>
      </c>
      <c r="G86" s="15" t="s">
        <v>143</v>
      </c>
      <c r="H86" s="15" t="s">
        <v>1</v>
      </c>
      <c r="I86" s="15" t="s">
        <v>142</v>
      </c>
      <c r="J86" s="18" t="s">
        <v>145</v>
      </c>
      <c r="K86" s="20" t="s">
        <v>144</v>
      </c>
      <c r="L86" s="26" t="s">
        <v>493</v>
      </c>
      <c r="M86" s="15" t="s">
        <v>143</v>
      </c>
      <c r="N86" s="19">
        <v>350000</v>
      </c>
      <c r="O86" s="15"/>
      <c r="P86" s="19"/>
      <c r="Q86" s="15">
        <v>1</v>
      </c>
      <c r="R86" s="19" t="s">
        <v>2</v>
      </c>
      <c r="S86" s="15" t="s">
        <v>42</v>
      </c>
      <c r="T86" s="15" t="s">
        <v>142</v>
      </c>
      <c r="U86" s="15" t="s">
        <v>2</v>
      </c>
      <c r="V86" s="15" t="s">
        <v>1</v>
      </c>
      <c r="W86" s="2">
        <f t="shared" si="6"/>
        <v>1</v>
      </c>
      <c r="X86" s="2"/>
      <c r="Y86" s="2"/>
      <c r="Z86" s="2"/>
      <c r="AA86" s="2"/>
      <c r="AB86" s="19"/>
      <c r="AC86" s="21" t="str">
        <f t="shared" si="7"/>
        <v>18</v>
      </c>
      <c r="AD86" s="19"/>
      <c r="AE86" s="2">
        <v>1</v>
      </c>
      <c r="AF86" s="15"/>
      <c r="AG86" s="15" t="b">
        <f t="shared" si="8"/>
        <v>1</v>
      </c>
      <c r="AH86" s="15"/>
    </row>
    <row r="87" spans="1:34" s="22" customFormat="1" ht="18.75" customHeight="1" x14ac:dyDescent="0.25">
      <c r="A87" s="15">
        <v>79</v>
      </c>
      <c r="B87" s="15" t="s">
        <v>10</v>
      </c>
      <c r="C87" s="15" t="s">
        <v>9</v>
      </c>
      <c r="D87" s="15" t="s">
        <v>341</v>
      </c>
      <c r="E87" s="16">
        <v>43650.585405092592</v>
      </c>
      <c r="F87" s="17" t="s">
        <v>340</v>
      </c>
      <c r="G87" s="15" t="s">
        <v>339</v>
      </c>
      <c r="H87" s="15" t="s">
        <v>1</v>
      </c>
      <c r="I87" s="15" t="str">
        <f>T87</f>
        <v>18002576</v>
      </c>
      <c r="J87" s="18" t="str">
        <f>LEFT(F87,LEN(F87)-LEN(K87))</f>
        <v xml:space="preserve">Bùi Thanh </v>
      </c>
      <c r="K87" s="20" t="s">
        <v>144</v>
      </c>
      <c r="L87" s="26" t="s">
        <v>493</v>
      </c>
      <c r="M87" s="15" t="s">
        <v>339</v>
      </c>
      <c r="N87" s="19">
        <v>2100000</v>
      </c>
      <c r="O87" s="15"/>
      <c r="P87" s="19"/>
      <c r="Q87" s="15">
        <f>N87/350000</f>
        <v>6</v>
      </c>
      <c r="R87" s="19" t="s">
        <v>338</v>
      </c>
      <c r="S87" s="15" t="s">
        <v>42</v>
      </c>
      <c r="T87" s="15" t="s">
        <v>337</v>
      </c>
      <c r="U87" s="15"/>
      <c r="V87" s="15" t="s">
        <v>1</v>
      </c>
      <c r="W87" s="2">
        <f t="shared" si="6"/>
        <v>1</v>
      </c>
      <c r="X87" s="2"/>
      <c r="Y87" s="2"/>
      <c r="Z87" s="2"/>
      <c r="AA87" s="2"/>
      <c r="AB87" s="19"/>
      <c r="AC87" s="21" t="str">
        <f t="shared" si="7"/>
        <v>18</v>
      </c>
      <c r="AD87" s="19">
        <f>SUM(X87:AB87)</f>
        <v>0</v>
      </c>
      <c r="AE87" s="2">
        <v>1</v>
      </c>
      <c r="AF87" s="15">
        <v>5</v>
      </c>
      <c r="AG87" s="15" t="b">
        <f t="shared" si="8"/>
        <v>1</v>
      </c>
      <c r="AH87" s="15"/>
    </row>
    <row r="88" spans="1:34" s="22" customFormat="1" ht="18.75" customHeight="1" x14ac:dyDescent="0.25">
      <c r="A88" s="15">
        <v>80</v>
      </c>
      <c r="B88" s="15" t="s">
        <v>10</v>
      </c>
      <c r="C88" s="15" t="s">
        <v>9</v>
      </c>
      <c r="D88" s="15" t="s">
        <v>176</v>
      </c>
      <c r="E88" s="16">
        <v>43669.416655092595</v>
      </c>
      <c r="F88" s="17" t="s">
        <v>175</v>
      </c>
      <c r="G88" s="15" t="s">
        <v>172</v>
      </c>
      <c r="H88" s="15" t="s">
        <v>1</v>
      </c>
      <c r="I88" s="15" t="s">
        <v>171</v>
      </c>
      <c r="J88" s="18" t="s">
        <v>174</v>
      </c>
      <c r="K88" s="20" t="s">
        <v>173</v>
      </c>
      <c r="L88" s="26" t="s">
        <v>494</v>
      </c>
      <c r="M88" s="15" t="s">
        <v>172</v>
      </c>
      <c r="N88" s="19">
        <v>2100000</v>
      </c>
      <c r="O88" s="15"/>
      <c r="P88" s="19"/>
      <c r="Q88" s="15">
        <v>6</v>
      </c>
      <c r="R88" s="19" t="s">
        <v>170</v>
      </c>
      <c r="S88" s="15" t="s">
        <v>42</v>
      </c>
      <c r="T88" s="15" t="s">
        <v>171</v>
      </c>
      <c r="U88" s="15" t="s">
        <v>170</v>
      </c>
      <c r="V88" s="15" t="s">
        <v>1</v>
      </c>
      <c r="W88" s="2">
        <f t="shared" si="6"/>
        <v>1</v>
      </c>
      <c r="X88" s="2"/>
      <c r="Y88" s="2"/>
      <c r="Z88" s="2"/>
      <c r="AA88" s="2"/>
      <c r="AB88" s="19"/>
      <c r="AC88" s="21" t="str">
        <f t="shared" si="7"/>
        <v>18</v>
      </c>
      <c r="AD88" s="19"/>
      <c r="AE88" s="2">
        <v>1</v>
      </c>
      <c r="AF88" s="15">
        <v>5</v>
      </c>
      <c r="AG88" s="15" t="b">
        <f t="shared" si="8"/>
        <v>1</v>
      </c>
      <c r="AH88" s="15"/>
    </row>
    <row r="89" spans="1:34" s="22" customFormat="1" ht="18.75" customHeight="1" x14ac:dyDescent="0.25">
      <c r="A89" s="15">
        <v>81</v>
      </c>
      <c r="B89" s="15" t="s">
        <v>10</v>
      </c>
      <c r="C89" s="15" t="s">
        <v>9</v>
      </c>
      <c r="D89" s="15" t="s">
        <v>450</v>
      </c>
      <c r="E89" s="16">
        <v>43610.570625</v>
      </c>
      <c r="F89" s="17" t="s">
        <v>449</v>
      </c>
      <c r="G89" s="15" t="s">
        <v>447</v>
      </c>
      <c r="H89" s="15" t="s">
        <v>1</v>
      </c>
      <c r="I89" s="15" t="str">
        <f>T89</f>
        <v>18000370</v>
      </c>
      <c r="J89" s="18" t="str">
        <f>LEFT(F89,LEN(F89)-LEN(K89))</f>
        <v xml:space="preserve">Lộ Phú Tấn </v>
      </c>
      <c r="K89" s="20" t="s">
        <v>448</v>
      </c>
      <c r="L89" s="26" t="s">
        <v>493</v>
      </c>
      <c r="M89" s="15" t="s">
        <v>447</v>
      </c>
      <c r="N89" s="19">
        <v>3850000</v>
      </c>
      <c r="O89" s="17"/>
      <c r="P89" s="19"/>
      <c r="Q89" s="15">
        <f>N89/350000</f>
        <v>11</v>
      </c>
      <c r="R89" s="19" t="s">
        <v>446</v>
      </c>
      <c r="S89" s="19" t="s">
        <v>42</v>
      </c>
      <c r="T89" s="15" t="s">
        <v>445</v>
      </c>
      <c r="U89" s="15"/>
      <c r="V89" s="15" t="s">
        <v>1</v>
      </c>
      <c r="W89" s="2">
        <f t="shared" si="6"/>
        <v>1</v>
      </c>
      <c r="X89" s="2"/>
      <c r="Y89" s="2"/>
      <c r="Z89" s="2"/>
      <c r="AA89" s="2"/>
      <c r="AB89" s="19"/>
      <c r="AC89" s="21" t="str">
        <f t="shared" si="7"/>
        <v>18</v>
      </c>
      <c r="AD89" s="19">
        <f>SUM(X89:AB89)</f>
        <v>0</v>
      </c>
      <c r="AE89" s="15">
        <v>1</v>
      </c>
      <c r="AF89" s="15">
        <v>10</v>
      </c>
      <c r="AG89" s="15" t="b">
        <f t="shared" si="8"/>
        <v>1</v>
      </c>
      <c r="AH89" s="15"/>
    </row>
    <row r="90" spans="1:34" s="22" customFormat="1" ht="18.75" customHeight="1" x14ac:dyDescent="0.25">
      <c r="A90" s="15">
        <v>82</v>
      </c>
      <c r="B90" s="15" t="s">
        <v>10</v>
      </c>
      <c r="C90" s="15" t="s">
        <v>9</v>
      </c>
      <c r="D90" s="15" t="s">
        <v>399</v>
      </c>
      <c r="E90" s="16">
        <v>43636.547615740739</v>
      </c>
      <c r="F90" s="17" t="s">
        <v>398</v>
      </c>
      <c r="G90" s="15" t="s">
        <v>396</v>
      </c>
      <c r="H90" s="15" t="s">
        <v>1</v>
      </c>
      <c r="I90" s="15" t="str">
        <f>T90</f>
        <v>18001209</v>
      </c>
      <c r="J90" s="18" t="str">
        <f>LEFT(F90,LEN(F90)-LEN(K90))</f>
        <v xml:space="preserve">Đỗ Ngọc </v>
      </c>
      <c r="K90" s="20" t="s">
        <v>397</v>
      </c>
      <c r="L90" s="26" t="s">
        <v>494</v>
      </c>
      <c r="M90" s="15" t="s">
        <v>396</v>
      </c>
      <c r="N90" s="19">
        <v>4200000</v>
      </c>
      <c r="O90" s="17"/>
      <c r="P90" s="19"/>
      <c r="Q90" s="15">
        <f>N90/350000</f>
        <v>12</v>
      </c>
      <c r="R90" s="19" t="s">
        <v>395</v>
      </c>
      <c r="S90" s="19" t="s">
        <v>42</v>
      </c>
      <c r="T90" s="15" t="s">
        <v>394</v>
      </c>
      <c r="U90" s="15"/>
      <c r="V90" s="15" t="s">
        <v>1</v>
      </c>
      <c r="W90" s="2">
        <f t="shared" ref="W90" si="9">COUNTIF($I$9:$I$93,I90)</f>
        <v>1</v>
      </c>
      <c r="X90" s="2"/>
      <c r="Y90" s="2"/>
      <c r="Z90" s="2"/>
      <c r="AA90" s="2"/>
      <c r="AB90" s="19">
        <v>1</v>
      </c>
      <c r="AC90" s="21" t="str">
        <f t="shared" ref="AC90:AC93" si="10">LEFT(M90,2)</f>
        <v>18</v>
      </c>
      <c r="AD90" s="19">
        <f>SUM(X90:AB90)</f>
        <v>1</v>
      </c>
      <c r="AE90" s="15">
        <v>1</v>
      </c>
      <c r="AF90" s="15">
        <v>10</v>
      </c>
      <c r="AG90" s="15" t="b">
        <f t="shared" ref="AG90" si="11">SUM(AD90:AF90)=Q90</f>
        <v>1</v>
      </c>
      <c r="AH90" s="15"/>
    </row>
    <row r="91" spans="1:34" s="22" customFormat="1" ht="18.75" customHeight="1" x14ac:dyDescent="0.25">
      <c r="A91" s="15">
        <v>83</v>
      </c>
      <c r="B91" s="34"/>
      <c r="C91" s="34"/>
      <c r="D91" s="34" t="s">
        <v>496</v>
      </c>
      <c r="E91" s="38">
        <v>43689.363703703704</v>
      </c>
      <c r="F91" s="36" t="s">
        <v>497</v>
      </c>
      <c r="G91" s="34" t="s">
        <v>498</v>
      </c>
      <c r="H91" s="34" t="s">
        <v>1</v>
      </c>
      <c r="I91" s="34" t="s">
        <v>499</v>
      </c>
      <c r="J91" s="32" t="s">
        <v>500</v>
      </c>
      <c r="K91" s="33" t="s">
        <v>25</v>
      </c>
      <c r="L91" s="26" t="s">
        <v>493</v>
      </c>
      <c r="M91" s="34" t="s">
        <v>498</v>
      </c>
      <c r="N91" s="35">
        <v>350000</v>
      </c>
      <c r="O91" s="36">
        <v>1</v>
      </c>
      <c r="P91" s="35" t="s">
        <v>2</v>
      </c>
      <c r="Q91" s="34">
        <v>2</v>
      </c>
      <c r="R91" s="35" t="s">
        <v>501</v>
      </c>
      <c r="S91" s="35"/>
      <c r="T91" s="34">
        <v>1</v>
      </c>
      <c r="U91" s="34"/>
      <c r="V91" s="34" t="b">
        <v>1</v>
      </c>
      <c r="W91" s="37"/>
      <c r="X91" s="37"/>
      <c r="Y91" s="37"/>
      <c r="Z91" s="37"/>
      <c r="AA91" s="37"/>
      <c r="AB91" s="35"/>
      <c r="AC91" s="21" t="str">
        <f t="shared" si="10"/>
        <v>18</v>
      </c>
      <c r="AD91" s="35"/>
      <c r="AE91" s="15">
        <v>1</v>
      </c>
      <c r="AF91" s="34"/>
      <c r="AG91" s="34"/>
      <c r="AH91" s="34"/>
    </row>
    <row r="92" spans="1:34" s="22" customFormat="1" ht="18.75" customHeight="1" x14ac:dyDescent="0.25">
      <c r="A92" s="15">
        <v>84</v>
      </c>
      <c r="B92" s="34"/>
      <c r="C92" s="34"/>
      <c r="D92" s="34" t="s">
        <v>502</v>
      </c>
      <c r="E92" s="38">
        <v>43690.331435185188</v>
      </c>
      <c r="F92" s="36" t="s">
        <v>503</v>
      </c>
      <c r="G92" s="34" t="s">
        <v>504</v>
      </c>
      <c r="H92" s="34" t="s">
        <v>1</v>
      </c>
      <c r="I92" s="34" t="s">
        <v>505</v>
      </c>
      <c r="J92" s="32" t="s">
        <v>506</v>
      </c>
      <c r="K92" s="33" t="s">
        <v>507</v>
      </c>
      <c r="L92" s="26" t="s">
        <v>494</v>
      </c>
      <c r="M92" s="34" t="s">
        <v>504</v>
      </c>
      <c r="N92" s="35">
        <v>350000</v>
      </c>
      <c r="O92" s="36">
        <v>1</v>
      </c>
      <c r="P92" s="35" t="s">
        <v>2</v>
      </c>
      <c r="Q92" s="34">
        <v>1</v>
      </c>
      <c r="R92" s="35" t="s">
        <v>513</v>
      </c>
      <c r="S92" s="35"/>
      <c r="T92" s="34">
        <v>1</v>
      </c>
      <c r="U92" s="34"/>
      <c r="V92" s="34" t="b">
        <v>1</v>
      </c>
      <c r="W92" s="37"/>
      <c r="X92" s="37"/>
      <c r="Y92" s="37"/>
      <c r="Z92" s="37"/>
      <c r="AA92" s="37"/>
      <c r="AB92" s="35"/>
      <c r="AC92" s="21" t="str">
        <f t="shared" si="10"/>
        <v>17</v>
      </c>
      <c r="AD92" s="35"/>
      <c r="AE92" s="15">
        <v>1</v>
      </c>
      <c r="AF92" s="34"/>
      <c r="AG92" s="34"/>
      <c r="AH92" s="34"/>
    </row>
    <row r="93" spans="1:34" s="22" customFormat="1" ht="18.75" customHeight="1" x14ac:dyDescent="0.25">
      <c r="A93" s="15">
        <v>85</v>
      </c>
      <c r="B93" s="15"/>
      <c r="C93" s="15"/>
      <c r="D93" s="15" t="s">
        <v>508</v>
      </c>
      <c r="E93" s="16">
        <v>43690.341828703706</v>
      </c>
      <c r="F93" s="17" t="s">
        <v>509</v>
      </c>
      <c r="G93" s="15" t="s">
        <v>510</v>
      </c>
      <c r="H93" s="15" t="s">
        <v>1</v>
      </c>
      <c r="I93" s="15" t="s">
        <v>511</v>
      </c>
      <c r="J93" s="18" t="s">
        <v>512</v>
      </c>
      <c r="K93" s="20" t="s">
        <v>114</v>
      </c>
      <c r="L93" s="26" t="s">
        <v>493</v>
      </c>
      <c r="M93" s="15" t="s">
        <v>510</v>
      </c>
      <c r="N93" s="19">
        <v>350000</v>
      </c>
      <c r="O93" s="17">
        <v>1</v>
      </c>
      <c r="P93" s="19" t="s">
        <v>2</v>
      </c>
      <c r="Q93" s="15">
        <v>2</v>
      </c>
      <c r="R93" s="19" t="s">
        <v>501</v>
      </c>
      <c r="S93" s="19"/>
      <c r="T93" s="15">
        <v>1</v>
      </c>
      <c r="U93" s="15"/>
      <c r="V93" s="15" t="b">
        <v>1</v>
      </c>
      <c r="W93" s="2"/>
      <c r="X93" s="2"/>
      <c r="Y93" s="2"/>
      <c r="Z93" s="2"/>
      <c r="AA93" s="2"/>
      <c r="AB93" s="19"/>
      <c r="AC93" s="21" t="str">
        <f t="shared" si="10"/>
        <v>18</v>
      </c>
      <c r="AD93" s="19"/>
      <c r="AE93" s="15">
        <v>1</v>
      </c>
      <c r="AF93" s="15"/>
      <c r="AG93" s="15"/>
      <c r="AH93" s="15"/>
    </row>
    <row r="94" spans="1:34" x14ac:dyDescent="0.3">
      <c r="D94" s="1" t="s">
        <v>487</v>
      </c>
      <c r="E94" s="39">
        <f>COUNT(A9:A93)</f>
        <v>85</v>
      </c>
      <c r="I94" s="6" t="s">
        <v>514</v>
      </c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</row>
    <row r="95" spans="1:34" x14ac:dyDescent="0.3">
      <c r="D95" s="1"/>
      <c r="E95" s="25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</row>
    <row r="96" spans="1:34" x14ac:dyDescent="0.3">
      <c r="A96" s="29" t="s">
        <v>486</v>
      </c>
      <c r="B96" s="29"/>
      <c r="C96" s="29"/>
      <c r="D96" s="30" t="s">
        <v>489</v>
      </c>
      <c r="E96" s="31" t="s">
        <v>495</v>
      </c>
    </row>
    <row r="97" spans="1:5" x14ac:dyDescent="0.3">
      <c r="A97" s="29">
        <v>1</v>
      </c>
      <c r="B97" s="29"/>
      <c r="C97" s="29"/>
      <c r="D97" s="27" t="s">
        <v>490</v>
      </c>
      <c r="E97" s="31">
        <f>COUNTIF($L$9:$L$93,"Nam")</f>
        <v>71</v>
      </c>
    </row>
    <row r="98" spans="1:5" x14ac:dyDescent="0.3">
      <c r="A98" s="29">
        <v>2</v>
      </c>
      <c r="B98" s="29"/>
      <c r="C98" s="29"/>
      <c r="D98" s="27" t="s">
        <v>491</v>
      </c>
      <c r="E98" s="31">
        <f>COUNTIF($L$9:$L$93,"Nữ")</f>
        <v>14</v>
      </c>
    </row>
    <row r="99" spans="1:5" x14ac:dyDescent="0.3">
      <c r="A99" s="29">
        <v>3</v>
      </c>
      <c r="B99" s="29"/>
      <c r="C99" s="29"/>
      <c r="D99" s="27" t="s">
        <v>492</v>
      </c>
      <c r="E99" s="31">
        <f>SUM(E97:E98)</f>
        <v>85</v>
      </c>
    </row>
  </sheetData>
  <sortState ref="A9:AH90">
    <sortCondition ref="M9:M90"/>
    <sortCondition ref="K9:K90"/>
    <sortCondition ref="J9:J90"/>
  </sortState>
  <mergeCells count="30">
    <mergeCell ref="AF7:AF8"/>
    <mergeCell ref="AG7:AG8"/>
    <mergeCell ref="AH7:AH8"/>
    <mergeCell ref="V7:V8"/>
    <mergeCell ref="W7:W8"/>
    <mergeCell ref="X7:AB7"/>
    <mergeCell ref="AC7:AC8"/>
    <mergeCell ref="AD7:AD8"/>
    <mergeCell ref="AE7:AE8"/>
    <mergeCell ref="Q7:Q8"/>
    <mergeCell ref="R7:R8"/>
    <mergeCell ref="S7:S8"/>
    <mergeCell ref="T7:T8"/>
    <mergeCell ref="U7:U8"/>
    <mergeCell ref="A5:AH5"/>
    <mergeCell ref="J94:AH94"/>
    <mergeCell ref="L7:L8"/>
    <mergeCell ref="A7:A8"/>
    <mergeCell ref="B7:B8"/>
    <mergeCell ref="C7:E7"/>
    <mergeCell ref="F7:F8"/>
    <mergeCell ref="G7:G8"/>
    <mergeCell ref="H7:H8"/>
    <mergeCell ref="I7:I8"/>
    <mergeCell ref="J7:J8"/>
    <mergeCell ref="K7:K8"/>
    <mergeCell ref="M7:M8"/>
    <mergeCell ref="N7:N8"/>
    <mergeCell ref="O7:O8"/>
    <mergeCell ref="P7:P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THÁNG HÈ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2019-08-06T03:09:59Z</dcterms:created>
  <dcterms:modified xsi:type="dcterms:W3CDTF">2019-08-14T01:58:03Z</dcterms:modified>
</cp:coreProperties>
</file>